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Co so du lieu" sheetId="1" r:id="rId1"/>
    <sheet name="Sheet2" sheetId="5" r:id="rId2"/>
  </sheets>
  <definedNames>
    <definedName name="_xlnm._FilterDatabase" localSheetId="0" hidden="1">'Co so du lieu'!$A$8:$H$334</definedName>
    <definedName name="_xlnm.Print_Area" localSheetId="0">'Co so du lieu'!$A$1:$H$334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5" i="1" l="1"/>
  <c r="G243" i="1"/>
  <c r="G242" i="1"/>
  <c r="G241" i="1"/>
  <c r="G240" i="1"/>
  <c r="G236" i="1"/>
  <c r="G235" i="1"/>
  <c r="G234" i="1"/>
  <c r="G230" i="1"/>
  <c r="G226" i="1"/>
  <c r="G225" i="1"/>
  <c r="G224" i="1"/>
  <c r="G223" i="1"/>
  <c r="G222" i="1"/>
  <c r="G221" i="1"/>
  <c r="G217" i="1"/>
  <c r="G186" i="1"/>
  <c r="G184" i="1"/>
  <c r="G182" i="1"/>
  <c r="G179" i="1"/>
  <c r="G177" i="1"/>
  <c r="G175" i="1"/>
  <c r="G173" i="1"/>
  <c r="G172" i="1"/>
  <c r="G171" i="1"/>
  <c r="G170" i="1"/>
  <c r="G110" i="1"/>
  <c r="G109" i="1"/>
  <c r="G107" i="1"/>
  <c r="G105" i="1"/>
  <c r="G104" i="1"/>
  <c r="G103" i="1"/>
  <c r="G102" i="1"/>
  <c r="G99" i="1"/>
  <c r="G96" i="1"/>
  <c r="G93" i="1"/>
  <c r="G91" i="1"/>
  <c r="G87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</calcChain>
</file>

<file path=xl/sharedStrings.xml><?xml version="1.0" encoding="utf-8"?>
<sst xmlns="http://schemas.openxmlformats.org/spreadsheetml/2006/main" count="1644" uniqueCount="701">
  <si>
    <t>STT</t>
  </si>
  <si>
    <t>Mã hồ sơ</t>
  </si>
  <si>
    <t>Tên tổ chức, cá nhân</t>
  </si>
  <si>
    <t>Địa chỉ</t>
  </si>
  <si>
    <t>Tên hàng hóa</t>
  </si>
  <si>
    <t>Đơn vị tính</t>
  </si>
  <si>
    <t>Số lượng/ khối lượng</t>
  </si>
  <si>
    <t>Số lô</t>
  </si>
  <si>
    <t xml:space="preserve">     UBND THÀNH PHỐ HÀ NỘI</t>
  </si>
  <si>
    <t>SỞ KHOA HỌC VÀ CÔNG NGHỆ</t>
  </si>
  <si>
    <t xml:space="preserve">CƠ SỞ DỮ LIỆU </t>
  </si>
  <si>
    <t>139 đường Nguyễn Thái Học, phường Điện Biên, quận Ba Đình, Hà Nội</t>
  </si>
  <si>
    <t>Công ty TNHH Tajima Steel Việt Nam</t>
  </si>
  <si>
    <t>Lô CN6-1, KCN Thạch Thất - Quốc Oai, xã Phùng Xá, huyện Thạch Thất, Hà Nội</t>
  </si>
  <si>
    <t>Công ty TNHH Thương mại và Dịch vụ tổng hợp Vi Thiện Nhân</t>
  </si>
  <si>
    <t>Số 8 Mạc Thị Bưởi, phường Vĩnh Tuy, quận Hai Bà Trưng, Hà Nội</t>
  </si>
  <si>
    <t>Công ty cổ phần Casper SE</t>
  </si>
  <si>
    <t>Công ty TNHH Volex Việt Nam</t>
  </si>
  <si>
    <t>Lô D-5B, KCN Thăng Long, xã Võng La, Đông Anh, Hà Nội</t>
  </si>
  <si>
    <t>Công ty TNHH Panasonic Appliances Việt Nam</t>
  </si>
  <si>
    <t>KCN Quang Minh, thị trấn Quang Minh, huyện Mê Linh, Hà Nội</t>
  </si>
  <si>
    <t>Công ty TNHH Panasonic Việt Nam</t>
  </si>
  <si>
    <t>Nồi cơm điện</t>
  </si>
  <si>
    <t>Thép cuộn không hợp kim</t>
  </si>
  <si>
    <t>Máy giặt</t>
  </si>
  <si>
    <t>Dây cáp điện</t>
  </si>
  <si>
    <t>Tủ lạnh</t>
  </si>
  <si>
    <t>Thép không gỉ</t>
  </si>
  <si>
    <t>Thép không hợp kim</t>
  </si>
  <si>
    <t>Thép hợp kim</t>
  </si>
  <si>
    <t>Thép cốt bê tông</t>
  </si>
  <si>
    <t>Điều hòa không khí</t>
  </si>
  <si>
    <t>Bếp điện từ</t>
  </si>
  <si>
    <t>Máy hút bụi</t>
  </si>
  <si>
    <t>Đồ chơi trẻ em</t>
  </si>
  <si>
    <t>Máy xay sinh tố</t>
  </si>
  <si>
    <t>Dây thép không gỉ</t>
  </si>
  <si>
    <t>Đèn led</t>
  </si>
  <si>
    <t>bộ</t>
  </si>
  <si>
    <t>chiếc</t>
  </si>
  <si>
    <t>kg</t>
  </si>
  <si>
    <t>km</t>
  </si>
  <si>
    <t>Bộ</t>
  </si>
  <si>
    <t>Máy điều hòa không khí</t>
  </si>
  <si>
    <t>Lò nướng điện</t>
  </si>
  <si>
    <t>Thép tấm không hợp kim</t>
  </si>
  <si>
    <t>Nồi chiên không dầu</t>
  </si>
  <si>
    <t>Máy sấy tóc</t>
  </si>
  <si>
    <t>Ấm đun nước</t>
  </si>
  <si>
    <t>Đèn Led</t>
  </si>
  <si>
    <t>m</t>
  </si>
  <si>
    <t>Chiếc</t>
  </si>
  <si>
    <t>Công ty Cổ phần Bóng đèn phích nước Rạng Đông</t>
  </si>
  <si>
    <t>Số 87-89 phố Hạ Đình, phường Thanh Xuân Trung, quận Thanh Xuân, Hà Nội</t>
  </si>
  <si>
    <t>Công ty TNHH Việt Nam Leakless</t>
  </si>
  <si>
    <t>Công ty TNHH Makita Việt Nam</t>
  </si>
  <si>
    <t>Máy khoan cầm tay</t>
  </si>
  <si>
    <t>Nồi lẩu điện</t>
  </si>
  <si>
    <t>cái</t>
  </si>
  <si>
    <t>Thép ống hợp kim</t>
  </si>
  <si>
    <t>Công ty TNHH tư vấn và xây lắp điện MAXWELL</t>
  </si>
  <si>
    <t>máy giặt</t>
  </si>
  <si>
    <t>tủ lạnh</t>
  </si>
  <si>
    <t>Bếp đôi điện từ</t>
  </si>
  <si>
    <t>Cái</t>
  </si>
  <si>
    <t>Công ty TNHH Điện tử Meiko Việt Nam</t>
  </si>
  <si>
    <t>Máy pha cà phê</t>
  </si>
  <si>
    <t>Dây điện bọc nhựa</t>
  </si>
  <si>
    <t>Thép cuộn hợp kim</t>
  </si>
  <si>
    <t>Nồi áp suất</t>
  </si>
  <si>
    <t>Công ty TNHH Dịch vụ và thương mại Hola Kids</t>
  </si>
  <si>
    <t>Số 16 ngõ 61 Khương Trung, Thanh Xuân, Tp Hà Nội</t>
  </si>
  <si>
    <t>Công ty cổ phần thương mại HATECH</t>
  </si>
  <si>
    <t>Bàn là điện</t>
  </si>
  <si>
    <t>Quạt cây</t>
  </si>
  <si>
    <t>Bếp điện từ đơn</t>
  </si>
  <si>
    <t>nồi chiên không dầu</t>
  </si>
  <si>
    <t>dây cáp điện</t>
  </si>
  <si>
    <t>Quạt trần</t>
  </si>
  <si>
    <t>Phích đun nước</t>
  </si>
  <si>
    <t>Lò nướng</t>
  </si>
  <si>
    <t>Máy làm nóng lạnh nước uống</t>
  </si>
  <si>
    <t>quạt trần</t>
  </si>
  <si>
    <t>Máy xay thịt</t>
  </si>
  <si>
    <t>Bếp điện từ đôi</t>
  </si>
  <si>
    <t>(Từ 01/02/2026 đến 28/02/2026)</t>
  </si>
  <si>
    <t>QG2026221894</t>
  </si>
  <si>
    <t>QG2026221883</t>
  </si>
  <si>
    <t>QG2026221841</t>
  </si>
  <si>
    <t>QG2026221840</t>
  </si>
  <si>
    <t>QG2026221785</t>
  </si>
  <si>
    <t>QG2026221405</t>
  </si>
  <si>
    <t>QG2026222708</t>
  </si>
  <si>
    <t>QG2026222489</t>
  </si>
  <si>
    <t>QG2026222391</t>
  </si>
  <si>
    <t>QG2026221451</t>
  </si>
  <si>
    <t>QG2026222081</t>
  </si>
  <si>
    <t>QG2026222340</t>
  </si>
  <si>
    <t>QG2026222346</t>
  </si>
  <si>
    <t>QG2026222375</t>
  </si>
  <si>
    <t>QG2026222327</t>
  </si>
  <si>
    <t>QG2026222277</t>
  </si>
  <si>
    <t>QG2026222267</t>
  </si>
  <si>
    <t>QG2026222243</t>
  </si>
  <si>
    <t>QG2026222236</t>
  </si>
  <si>
    <t>QG2026221450</t>
  </si>
  <si>
    <t>QG2026219150</t>
  </si>
  <si>
    <t>QG2026222181</t>
  </si>
  <si>
    <t>QG2026222124</t>
  </si>
  <si>
    <t>QG2026221895</t>
  </si>
  <si>
    <t>QG2026221877</t>
  </si>
  <si>
    <t>QG2026222086</t>
  </si>
  <si>
    <t>QG2026222825</t>
  </si>
  <si>
    <t>QG2026222542</t>
  </si>
  <si>
    <t>QG2026222800</t>
  </si>
  <si>
    <t>QG2026222804</t>
  </si>
  <si>
    <t>QG2026222665</t>
  </si>
  <si>
    <t>QG2026222541</t>
  </si>
  <si>
    <t>QG2026222784</t>
  </si>
  <si>
    <t>QG2026222647</t>
  </si>
  <si>
    <t>QG2026222755</t>
  </si>
  <si>
    <t>QG2026222728</t>
  </si>
  <si>
    <t>QG2026222676</t>
  </si>
  <si>
    <t>QG2026222637</t>
  </si>
  <si>
    <t>QG2026222600</t>
  </si>
  <si>
    <t>QG2026222509</t>
  </si>
  <si>
    <t>QG2026222622</t>
  </si>
  <si>
    <t>QG2026222623</t>
  </si>
  <si>
    <t>QG2026222558</t>
  </si>
  <si>
    <t>QG2026222506</t>
  </si>
  <si>
    <t>QG2026222390</t>
  </si>
  <si>
    <t>QG2026222940</t>
  </si>
  <si>
    <t>QG2026222925</t>
  </si>
  <si>
    <t>QG2026222897</t>
  </si>
  <si>
    <t>QG2026222292</t>
  </si>
  <si>
    <t>QG2026222874</t>
  </si>
  <si>
    <t>QG2026222873</t>
  </si>
  <si>
    <t>QG2026222627</t>
  </si>
  <si>
    <t>QG2026222735</t>
  </si>
  <si>
    <t>QG2026222729</t>
  </si>
  <si>
    <t>QG2026223084</t>
  </si>
  <si>
    <t>QG2026223184</t>
  </si>
  <si>
    <t>QG2026223152</t>
  </si>
  <si>
    <t>QG2026223147</t>
  </si>
  <si>
    <t>QG2026223098</t>
  </si>
  <si>
    <t>QG2026223076</t>
  </si>
  <si>
    <t>QG2026223018</t>
  </si>
  <si>
    <t>QG2026223071</t>
  </si>
  <si>
    <t>QG2026223069</t>
  </si>
  <si>
    <t>QG2026223067</t>
  </si>
  <si>
    <t>QG2026223015</t>
  </si>
  <si>
    <t>QG2026223058</t>
  </si>
  <si>
    <t>QG2026223032</t>
  </si>
  <si>
    <t>QG2026223030</t>
  </si>
  <si>
    <t>QG2026223027</t>
  </si>
  <si>
    <t>QG2026222999</t>
  </si>
  <si>
    <t>QG2026223022</t>
  </si>
  <si>
    <t>QG2026222995</t>
  </si>
  <si>
    <t>QG2026222978</t>
  </si>
  <si>
    <t>QG2026221996</t>
  </si>
  <si>
    <t>QG2026223024</t>
  </si>
  <si>
    <t>QG2026223131</t>
  </si>
  <si>
    <t>QG2026223299</t>
  </si>
  <si>
    <t>QG2026223135</t>
  </si>
  <si>
    <t>QG2026223318</t>
  </si>
  <si>
    <t>QG2026223319</t>
  </si>
  <si>
    <t>QG2026223343</t>
  </si>
  <si>
    <t>QG2026223347</t>
  </si>
  <si>
    <t>QG2026223328</t>
  </si>
  <si>
    <t>QG2026222201</t>
  </si>
  <si>
    <t>QG2026223406</t>
  </si>
  <si>
    <t>QG2026223410</t>
  </si>
  <si>
    <t>QG2026223423</t>
  </si>
  <si>
    <t>QG2026222862</t>
  </si>
  <si>
    <t>QG2026223426</t>
  </si>
  <si>
    <t>QG2026223415</t>
  </si>
  <si>
    <t>QG2026223438</t>
  </si>
  <si>
    <t>QG2026223463</t>
  </si>
  <si>
    <t>QG2026223443</t>
  </si>
  <si>
    <t>QG2026223457</t>
  </si>
  <si>
    <t>QG2026223479</t>
  </si>
  <si>
    <t>QG2026223529</t>
  </si>
  <si>
    <t>QG2026223588</t>
  </si>
  <si>
    <t>QG2026223566</t>
  </si>
  <si>
    <t>QG2026223627</t>
  </si>
  <si>
    <t>QG2026223629</t>
  </si>
  <si>
    <t>QG2026223657</t>
  </si>
  <si>
    <t>QG2026223430</t>
  </si>
  <si>
    <t>QG2026223671</t>
  </si>
  <si>
    <t>QG2026223707</t>
  </si>
  <si>
    <t>QG2026223687</t>
  </si>
  <si>
    <t>QG2026223793</t>
  </si>
  <si>
    <t>QG2026223875</t>
  </si>
  <si>
    <t>QG2026221901</t>
  </si>
  <si>
    <t>QG2026223949</t>
  </si>
  <si>
    <t>QG2026223969</t>
  </si>
  <si>
    <t>QG2026223938</t>
  </si>
  <si>
    <t>QG2026223940</t>
  </si>
  <si>
    <t>QG2026223873</t>
  </si>
  <si>
    <t>QG2026223868</t>
  </si>
  <si>
    <t>QG2026223867</t>
  </si>
  <si>
    <t>QG2026224029</t>
  </si>
  <si>
    <t>QG2026224062</t>
  </si>
  <si>
    <t>QG2026224037</t>
  </si>
  <si>
    <t>QG2026224044</t>
  </si>
  <si>
    <t>QG2026224046</t>
  </si>
  <si>
    <t>QG2026223991</t>
  </si>
  <si>
    <t>QG2026224001</t>
  </si>
  <si>
    <t>QG2026223930</t>
  </si>
  <si>
    <t>QG2026224489</t>
  </si>
  <si>
    <t>QG2026224483</t>
  </si>
  <si>
    <t>QG2026224985</t>
  </si>
  <si>
    <t>QG2026224916</t>
  </si>
  <si>
    <t>QG2026224947</t>
  </si>
  <si>
    <t>QG2026224867</t>
  </si>
  <si>
    <t>QG2026224783</t>
  </si>
  <si>
    <t>QG2026224746</t>
  </si>
  <si>
    <t>QG2026224781</t>
  </si>
  <si>
    <t>QG2026224748</t>
  </si>
  <si>
    <t>QG2026224742</t>
  </si>
  <si>
    <t>QG2026224512</t>
  </si>
  <si>
    <t>QG2026224720</t>
  </si>
  <si>
    <t>QG2026224677</t>
  </si>
  <si>
    <t>QG2026224678</t>
  </si>
  <si>
    <t>QG2026223728</t>
  </si>
  <si>
    <t>QG2026224669</t>
  </si>
  <si>
    <t>QG2026224687</t>
  </si>
  <si>
    <t>QG2026224522</t>
  </si>
  <si>
    <t>QG2026224502</t>
  </si>
  <si>
    <t>QG2026224491</t>
  </si>
  <si>
    <t>QG2026223862</t>
  </si>
  <si>
    <t>QG2026224375</t>
  </si>
  <si>
    <t>QG2026223989</t>
  </si>
  <si>
    <t>QG2026224447</t>
  </si>
  <si>
    <t>QG2026224379</t>
  </si>
  <si>
    <t>QG2026224440</t>
  </si>
  <si>
    <t>QG2026224364</t>
  </si>
  <si>
    <t>QG2026224315</t>
  </si>
  <si>
    <t>QG2026224346</t>
  </si>
  <si>
    <t>QG2026224193</t>
  </si>
  <si>
    <t>QG2026224208</t>
  </si>
  <si>
    <t>QG2026224192</t>
  </si>
  <si>
    <t>QG2026224205</t>
  </si>
  <si>
    <t>QG2026225083</t>
  </si>
  <si>
    <t>QG2026223950</t>
  </si>
  <si>
    <t>QG2026225031</t>
  </si>
  <si>
    <t>QG2026225030</t>
  </si>
  <si>
    <t>QG2026225106</t>
  </si>
  <si>
    <t>QG2026225119</t>
  </si>
  <si>
    <t>QG2026225245</t>
  </si>
  <si>
    <t>QG2026225341</t>
  </si>
  <si>
    <t>QG2026225337</t>
  </si>
  <si>
    <t>QG2026225299</t>
  </si>
  <si>
    <t>QG2026225270</t>
  </si>
  <si>
    <t>QG2026225484</t>
  </si>
  <si>
    <t>QG2026225324</t>
  </si>
  <si>
    <t>QG2026225603</t>
  </si>
  <si>
    <t>QG2026226131</t>
  </si>
  <si>
    <t>QG2026226135</t>
  </si>
  <si>
    <t>QG2026225602</t>
  </si>
  <si>
    <t>QG2026225960</t>
  </si>
  <si>
    <t>QG2026225740</t>
  </si>
  <si>
    <t>QG2026225678</t>
  </si>
  <si>
    <t>QG2026225309</t>
  </si>
  <si>
    <t>QG2026226879</t>
  </si>
  <si>
    <t>QG2026226737</t>
  </si>
  <si>
    <t>QG2026226845</t>
  </si>
  <si>
    <t>QG2026224227</t>
  </si>
  <si>
    <t>QG2026226817</t>
  </si>
  <si>
    <t>QG2026224228</t>
  </si>
  <si>
    <t>QG2026225293</t>
  </si>
  <si>
    <t>QG2026226730</t>
  </si>
  <si>
    <t>QG2026225528</t>
  </si>
  <si>
    <t>QG2026226622</t>
  </si>
  <si>
    <t>QG2026226620</t>
  </si>
  <si>
    <t>QG2026227045</t>
  </si>
  <si>
    <t>QG2026227021</t>
  </si>
  <si>
    <t>QG2026227020</t>
  </si>
  <si>
    <t>QG2026226931</t>
  </si>
  <si>
    <t>QG2026226926</t>
  </si>
  <si>
    <t>QG2026226935</t>
  </si>
  <si>
    <t>QG2026226894</t>
  </si>
  <si>
    <t>QG2026227097</t>
  </si>
  <si>
    <t>QG2026227096</t>
  </si>
  <si>
    <t>QG2026227133</t>
  </si>
  <si>
    <t>QG2026227183</t>
  </si>
  <si>
    <t>QG2026227205</t>
  </si>
  <si>
    <t>QG2026227187</t>
  </si>
  <si>
    <t>QG2026227209</t>
  </si>
  <si>
    <t>QG2026227219</t>
  </si>
  <si>
    <t>QG2026227196</t>
  </si>
  <si>
    <t>QG2026227220</t>
  </si>
  <si>
    <t xml:space="preserve"> QG2026227224</t>
  </si>
  <si>
    <t>QG2026227228</t>
  </si>
  <si>
    <t>QG2026227663</t>
  </si>
  <si>
    <t>QG2026227612</t>
  </si>
  <si>
    <t>QG2026227611</t>
  </si>
  <si>
    <t>QG2026227630</t>
  </si>
  <si>
    <t>QG2026227606</t>
  </si>
  <si>
    <t>QG2026227594</t>
  </si>
  <si>
    <t>QG2026227569</t>
  </si>
  <si>
    <t>QG2026227585</t>
  </si>
  <si>
    <t>QG2026227573</t>
  </si>
  <si>
    <t>QG2026227558</t>
  </si>
  <si>
    <t>QG2026227557</t>
  </si>
  <si>
    <t>QG2026227556</t>
  </si>
  <si>
    <t>QG2026227567</t>
  </si>
  <si>
    <t>QG2026227551</t>
  </si>
  <si>
    <t>QG2026227564</t>
  </si>
  <si>
    <t>QG2026227550</t>
  </si>
  <si>
    <t>QG2026227540</t>
  </si>
  <si>
    <t>QG2026227507</t>
  </si>
  <si>
    <t>QG2026227502</t>
  </si>
  <si>
    <t>QG2026227482</t>
  </si>
  <si>
    <t>QG2026227432</t>
  </si>
  <si>
    <t>QG2026226809</t>
  </si>
  <si>
    <t>QG2026226807</t>
  </si>
  <si>
    <t>QG2026227411</t>
  </si>
  <si>
    <t>QG2026227383</t>
  </si>
  <si>
    <t>QG2026227380</t>
  </si>
  <si>
    <t>QG2026227370</t>
  </si>
  <si>
    <t>QG2026227368</t>
  </si>
  <si>
    <t>QG2026227359</t>
  </si>
  <si>
    <t>QG2026227976</t>
  </si>
  <si>
    <t>QG2026227752</t>
  </si>
  <si>
    <t>QG2026227813</t>
  </si>
  <si>
    <t>QG2026227950</t>
  </si>
  <si>
    <t>QG2026227885</t>
  </si>
  <si>
    <t>QG2026227946</t>
  </si>
  <si>
    <t>QG2026227934</t>
  </si>
  <si>
    <t>QG2026227941</t>
  </si>
  <si>
    <t>QG2026227923</t>
  </si>
  <si>
    <t>QG2026227917</t>
  </si>
  <si>
    <t>QG2026227920</t>
  </si>
  <si>
    <t>QG2026227907</t>
  </si>
  <si>
    <t>QG2026227901</t>
  </si>
  <si>
    <t>QG2026227891</t>
  </si>
  <si>
    <t>QG2026227882</t>
  </si>
  <si>
    <t>QG2026227851</t>
  </si>
  <si>
    <t>QG2026227864</t>
  </si>
  <si>
    <t>QG2026227842</t>
  </si>
  <si>
    <t>QG2026227838</t>
  </si>
  <si>
    <t>QG2026227839</t>
  </si>
  <si>
    <t>QG2026227792</t>
  </si>
  <si>
    <t>QG2026227217</t>
  </si>
  <si>
    <t>QG2026227800</t>
  </si>
  <si>
    <t>QG2026227772</t>
  </si>
  <si>
    <t>QG2026227749</t>
  </si>
  <si>
    <t>QG2026227202</t>
  </si>
  <si>
    <t>QG2026227716</t>
  </si>
  <si>
    <t>QG2026227705</t>
  </si>
  <si>
    <t>QG2026227378</t>
  </si>
  <si>
    <t>QG2026228036</t>
  </si>
  <si>
    <t>QG2026228344</t>
  </si>
  <si>
    <t xml:space="preserve">	QG2026228264</t>
  </si>
  <si>
    <t xml:space="preserve">	QG2026228330</t>
  </si>
  <si>
    <t>QG2026228307</t>
  </si>
  <si>
    <t xml:space="preserve">	QG2026228327</t>
  </si>
  <si>
    <t>QG2026228325</t>
  </si>
  <si>
    <t>QG2026228304</t>
  </si>
  <si>
    <t>QG2026228295</t>
  </si>
  <si>
    <t xml:space="preserve">	QG2026226915</t>
  </si>
  <si>
    <t>QG2026228280</t>
  </si>
  <si>
    <t>QG2026228108</t>
  </si>
  <si>
    <t xml:space="preserve">	QG2026228233</t>
  </si>
  <si>
    <t>QG2026228230</t>
  </si>
  <si>
    <t>QG2026228229</t>
  </si>
  <si>
    <t>QG2026228224</t>
  </si>
  <si>
    <t>QG2026227409</t>
  </si>
  <si>
    <t xml:space="preserve">	QG2026228190</t>
  </si>
  <si>
    <t>QG2026228169</t>
  </si>
  <si>
    <t xml:space="preserve">	QG2026228186</t>
  </si>
  <si>
    <t xml:space="preserve">	QG2026228131</t>
  </si>
  <si>
    <t>QG2026228037</t>
  </si>
  <si>
    <t xml:space="preserve">	QG2026228122</t>
  </si>
  <si>
    <t>QG2026228127</t>
  </si>
  <si>
    <t>QG2026228107</t>
  </si>
  <si>
    <t>QG2026228141</t>
  </si>
  <si>
    <t>QG2026228424</t>
  </si>
  <si>
    <t>QG2026228259</t>
  </si>
  <si>
    <t>QG2026228437</t>
  </si>
  <si>
    <t>QG2026228462</t>
  </si>
  <si>
    <t>QG2026228485</t>
  </si>
  <si>
    <t>QG2026228546</t>
  </si>
  <si>
    <t>QG2026228536</t>
  </si>
  <si>
    <t>QG2026228592</t>
  </si>
  <si>
    <t>QG2026228527</t>
  </si>
  <si>
    <t>QG2026228666</t>
  </si>
  <si>
    <t>QG2026228672</t>
  </si>
  <si>
    <t>QG2026228674</t>
  </si>
  <si>
    <t>QG2026228717</t>
  </si>
  <si>
    <t>QG2026228805</t>
  </si>
  <si>
    <t>QG2026228947</t>
  </si>
  <si>
    <t>QG2026228876</t>
  </si>
  <si>
    <t>QG2026228854</t>
  </si>
  <si>
    <t>QG2026228851</t>
  </si>
  <si>
    <t>QG2026228845</t>
  </si>
  <si>
    <t>QG2026228831</t>
  </si>
  <si>
    <t>QG2026228847</t>
  </si>
  <si>
    <t>QG2026228843</t>
  </si>
  <si>
    <t>QG2026228840</t>
  </si>
  <si>
    <t>QG2026228794</t>
  </si>
  <si>
    <t>QG2026228791</t>
  </si>
  <si>
    <t>QG2026228730</t>
  </si>
  <si>
    <t>QG2026228756</t>
  </si>
  <si>
    <t>QG2026228751</t>
  </si>
  <si>
    <t>QG2026228408</t>
  </si>
  <si>
    <t>QG2026228365</t>
  </si>
  <si>
    <t>QG2026228146</t>
  </si>
  <si>
    <t>QG2026228985</t>
  </si>
  <si>
    <t>QG2026229000</t>
  </si>
  <si>
    <t>QG2026228713</t>
  </si>
  <si>
    <t>Công ty Cổ phần Tập đoàn Sunhouse</t>
  </si>
  <si>
    <t>Số 139, phố Nguyễn Thái Học, phường Ô Chợ Dừa, Tp. Hà Nội</t>
  </si>
  <si>
    <t>Công ty TNHH K-Space</t>
  </si>
  <si>
    <t>Lô TM-03 - Dự án Trung tâm Thương mại và các công trình phụ trợ, KĐT Mỗ Lao, phường Hà Đông, TP Hà Nội</t>
  </si>
  <si>
    <t>Lô CN6-1, KCN Thạch Thất - Quốc Oai, xã Phùng Xá, huyện Thạch Thất, TP Hà Nội</t>
  </si>
  <si>
    <t>Công ty Cổ phần TOBE Việt Nam</t>
  </si>
  <si>
    <t>Tầng 6,7, số nhà 563 phố trương Định, phường Hoàng Mai, TP Hà Nội</t>
  </si>
  <si>
    <t>Công Ty TNHH Xuất Nhập Khẩu Giang Sơn</t>
  </si>
  <si>
    <t>Số 215A, phố Bạch Mai, phường Cầu Dền, quận Hai Bà Trưng, TP Hà Nội</t>
  </si>
  <si>
    <t>Chi nhánh công ty TNHH LG Electronics Việt Nam Hải Phòng tại Hà Nội</t>
  </si>
  <si>
    <t>Tầng 15,16, tòa văn phòng, Lotte Mall Hà Nội, 272 Võ Chí Công, phường Tây hồ, TP Hà Nội</t>
  </si>
  <si>
    <t>Lô 75, khu CN Nội Bài, xã Sóc Sơn, TP Hà Nội</t>
  </si>
  <si>
    <t>Lô J1-J2, Khu công nghiệp Thăng Long, xã Thiên Lộc, thành phố Hà Nội</t>
  </si>
  <si>
    <t>Công ty TNHH Hafele Việt Nam</t>
  </si>
  <si>
    <t>Số 9 đường Đoàn Văn Bơ, phường Xóm Chiếu, TP Hồ Chí Minh</t>
  </si>
  <si>
    <t>Công ty TNHH Thương mại Terra Kingdom</t>
  </si>
  <si>
    <t>Số 51, ngõ Thịnh Hào 1, phường Ô Chợ Dừa, TP Hà Nội</t>
  </si>
  <si>
    <t>Công ty TNHH Astemo Hà Nội</t>
  </si>
  <si>
    <t>Lô M6, KCN Thăng Long, xã Thiên Lộc, TP Hà Nội</t>
  </si>
  <si>
    <t>Số 40, ngã tư Sơn Đồng, xã Sơn Đồng, TP Hà Nội</t>
  </si>
  <si>
    <t>Công ty TNHH Việt Nam ETO</t>
  </si>
  <si>
    <t>Tầng 4, tòa nhà 115 Lê Duẩn, phường Cửa Nam, TP Hà Nội</t>
  </si>
  <si>
    <t>Công ty TNHH Hanoi steel center</t>
  </si>
  <si>
    <t>Lô M5B, KCN Thăng Long, xã Thiên Lộc, TP Hà Nội</t>
  </si>
  <si>
    <t>Công ty Cổ phần Vật tư - Thiết bị công trình Minh Đức</t>
  </si>
  <si>
    <t>Lô đất BT4C-5 và BT4C-6, đường Phúc Lợi, phường Phúc Lợi, Tp. Hà Nội</t>
  </si>
  <si>
    <t>Lô B-6, KCN Thăng Long, xã Thiên Lộc, TP Hà Nội</t>
  </si>
  <si>
    <t>Công ty TNHH thương mại và nhập khẩu thiết bị nhà hàng An Chi</t>
  </si>
  <si>
    <t>Thửa Đất Số 1055, Ngõ 58, Đường Yên Vĩnh, Thôn Yên Vĩnh, Xã Hoài Đức, TP Hà Nội, Việt Nam</t>
  </si>
  <si>
    <t>Công ty TNHH Hanoi Steel Center</t>
  </si>
  <si>
    <t>Lô M5B, KCN Thăng Long, xã Thiên Lộc, Tp. Hà Nội</t>
  </si>
  <si>
    <t>Công ty TNHH OLIVO ELECTRONICS Việt Nam</t>
  </si>
  <si>
    <t>M09- 16 Khu A ĐTM Dương Nội, Phường Dương Nội, Thành phố Hà Nội, Việt Nam</t>
  </si>
  <si>
    <t>Công ty Cổ phần Quốc tế Smart Choice</t>
  </si>
  <si>
    <t>Căn TT02, ngõ 536 Minh Khai, phường Vĩnh Tuy, Hà Nội</t>
  </si>
  <si>
    <t>Công ty TNHH POMO Quốc Tế</t>
  </si>
  <si>
    <t>Số 25 ngõ 7, phố Hoàng Minh Đạo, phường Bồ Đề, Tp. Hà Nội</t>
  </si>
  <si>
    <t>Tầng 15, 16, Tòa văn phòng, Lotte Mall Hà Nội, 272 Võ Chí Công, phường Tây Hồ, Tp. Hà Nội</t>
  </si>
  <si>
    <t>Lô CN9, KCN Thạch Thất-Quốc Oai, xã Tây Phương, TP Hà Nội, Việt Nam</t>
  </si>
  <si>
    <t>Công ty CP phong cách  phong cách Âu Châu</t>
  </si>
  <si>
    <t>Tầng 10, Tòa nhà Ladeco, số 266 phố Đội Cấn, Phường Ngọc Hà, Thành phố Hà Nội, Việt Nam</t>
  </si>
  <si>
    <t>Công ty TNHH DELTECH Việt Nam</t>
  </si>
  <si>
    <t>Tầng 5, Toà IC Building, Số 82 Đường Duy Tân, Phường Cầu Giấy, Thành phố Hà Nội, Việt Nam</t>
  </si>
  <si>
    <t>Công ty CP sản xuất và xuất nhập khẩu DUKA</t>
  </si>
  <si>
    <t>51.Louis XVI-LK43, Khu đô thị mới Hoàng Văn Thụ, Phường Hoàng Mai, Thành phố Hà Nội, Việt Nam</t>
  </si>
  <si>
    <t>Công ty TNHH Sản xuất phụ tùng Yamaha Motor Việt Nam</t>
  </si>
  <si>
    <t>Lô G1-G2, KCN Thăng Long, xã Thiên Lọc, Hà Nội</t>
  </si>
  <si>
    <t>Công ty TNHH sản xuất thang máy SMARTRISE VIỆT NAM</t>
  </si>
  <si>
    <t>Số 06-BT2 Ngõ 66 đường Kim Giang, Phường Định Công, Thành phố Hà Nội, Việt Nam</t>
  </si>
  <si>
    <t>Công ty TNHH Tiếp Vận Siêu Tốc Long Thịnh</t>
  </si>
  <si>
    <t>Số 114C ngõ Quan thổ 1, Phường Ô Chợ Dừa, Thành Phố Hà Nội, Việt Nam</t>
  </si>
  <si>
    <t>Công ty TNHH kỹ thuật  HỒNG RU VIỆT NAM</t>
  </si>
  <si>
    <t>Tầng 5, Tòa nhà Starcity, số 23 Lê Văn Lương, Phường Thanh Xuân, Thành phố Hà Nội</t>
  </si>
  <si>
    <t>Công ty CP quạt trần  ITALIA</t>
  </si>
  <si>
    <t>Đội 2 Thanh Vân, Xã Tiến Thắng, Thành phố Hà Nội</t>
  </si>
  <si>
    <t>Công ty TNHH thương mại và dịch vụ đồ uống VIETBLEND</t>
  </si>
  <si>
    <t>Số 10/1, Ngõ 55 Đường Huỳnh Thúc Kháng, Phường Láng, TP Hà Nội</t>
  </si>
  <si>
    <t>Công ty cổ phần tập đoàn SUNHOUSE</t>
  </si>
  <si>
    <t>Số 139, phố Nguyễn Thái Học, phường Ô Chợ Dừa, thành phố Hà Nội, Việt Nam</t>
  </si>
  <si>
    <t>Lô J1-J2, Khu công nghiệp Thăng Long, Xã Thiên Lộc, Thành phố Hà Nội, Việt Nam</t>
  </si>
  <si>
    <t>Công ty TNHH  OLIVO ELECTRONICS VIỆT NAM</t>
  </si>
  <si>
    <t>M09- 16 Khu A ĐTM Dương Nội, Phường Dương Nội, Thành phố Hà Nộ</t>
  </si>
  <si>
    <t>Công ty cổ phần CASPER SE</t>
  </si>
  <si>
    <t>Công ty Cổ phần Bóng đèn Phích nước Rạng Đông</t>
  </si>
  <si>
    <t>87-89, Phố Hạ Đình, Phường Thanh Xuân Trung, Quận Thanh Xuân, Hà Nội</t>
  </si>
  <si>
    <t>Tầng15,16, Tòa văn phòng, Lotte Mall Hà Nội, 272 Võ Chí Công, P. Tây Hồ, TP. Hà Nội</t>
  </si>
  <si>
    <t>VP5, Nhà nối 18T1 và 18T2, Khu đô thị mới Trung Hòa Nhân Chính, P Yên Hòa, TP Hà Nội, Việt Nam</t>
  </si>
  <si>
    <t>Công ty cổ phần T&amp;T</t>
  </si>
  <si>
    <t>Thôn Nguyên Bì, Xã Thượng Phúc, TP Hà Nội, Việt Nam</t>
  </si>
  <si>
    <t>Công ty TNHH sản xuất thương mại và xuất nhập khẩu KOCU Việt Nam</t>
  </si>
  <si>
    <t>Số 3 + 5 Nguyễn Văn Linh, Phường Việt Hưng, Thành phố Hà Nội, Việt Nam</t>
  </si>
  <si>
    <t>8-TM2A-C4, khu đô thị Nam đường Vành đai 3, Phường Định Công, Thành phố Hà Nội, Việt Nam</t>
  </si>
  <si>
    <t>Tầng15,16, Tòa văn phòng, Lotte Mall Hà Nội, 272 Võ Chí Công, P. Tây Hồ, TP. Hà Nội, Việt Nam</t>
  </si>
  <si>
    <t>Số 40, ngã tư Sơn Đồng, xã Sơn Đồng, thành phố Hà Nội, Việt Nam</t>
  </si>
  <si>
    <t>Công ty cổ phần kinh doanh quốc tế SIMBAGROUP Việt Nam</t>
  </si>
  <si>
    <t>Số 268 Tổ dân phố 3, Đường Mễ Trì Thượng, Phường Từ Liêm, Thành phố Hà Nội, Việt Nam</t>
  </si>
  <si>
    <t>Lô G1-G2, Khu công nghiệp Thăng Long, Xã Thiên Lộc, Thành phố Hà Nội, Việt Nam</t>
  </si>
  <si>
    <t>Công ty cổ phần xuất nhập khẩu AKAKO Việt Nam</t>
  </si>
  <si>
    <t>C7-LK1 ô số 6, Khu đô thị hai bên đường Lê Trọng Tấn, Phường Dương Nội, Thành phố Hà Nội</t>
  </si>
  <si>
    <t>Tầng15,16, Tòa văn phòng, Lotte Mall Hà Nội, 272 Võ Chí Công, P. Tây Hồ, TP. Hà Nội, Việt Nam.</t>
  </si>
  <si>
    <t>ầng15,16, Tòa văn phòng, Lotte Mall Hà Nội, 272 Võ Chí Công, P. Tây Hồ, TP. Hà Nội, Việt Nam.</t>
  </si>
  <si>
    <t>Công Ty TNHH Lò Xo Yu Tien Việt Nam</t>
  </si>
  <si>
    <t>Xóm Ngoài, xã Thư Lâm, TP Hà Nội, Việt Nam</t>
  </si>
  <si>
    <t>Công ty cổ phần công nghiệp lạnh THIÊN AN</t>
  </si>
  <si>
    <t>Số 53A Trần Quốc Vượng, Phường Cầu Giấy, Thành phố Hà Nội</t>
  </si>
  <si>
    <t>Công ty TNHH SENSHU ELECTRIC Việt Nam</t>
  </si>
  <si>
    <t>Tầng 24 Khối B Tòa nhà Sông Đà, đường Phạm Hùng, phường Từ Liêm, Thành Phố Hà Nội, Việt Nam</t>
  </si>
  <si>
    <t>Công ty cổ phần MAISON RETAIL MANAGEMENT INTERNATIONAL</t>
  </si>
  <si>
    <t>189-197 Dương Bá Trạc, Phường Chánh Hưng, TP.Hồ Chí Minh</t>
  </si>
  <si>
    <t>Công ty TNHH dịch vụ, thương mại, kỹ thuật đầu tư Minh Phương</t>
  </si>
  <si>
    <t>A11/66, Ngõ Thông Phong, phố Tôn Đức Thắng, Phường Văn Miếu - Quốc Tử Giám, TP Hà Nội,</t>
  </si>
  <si>
    <t>Công ty TNHH Tân Đài</t>
  </si>
  <si>
    <t>Tầng 4, tháp 2 tòa nhà Times Tower, số 35 đường Lê Văn Lương - Phường Nhân Chính - Quận Thanh Xuân - Hà Nội.</t>
  </si>
  <si>
    <t>Công ty TNHH Công nghiệp Creditup Việt Nam</t>
  </si>
  <si>
    <t>Lô 45A, khu CN Nội Bài, xã Sóc Sơn, thành phố Hà Nội</t>
  </si>
  <si>
    <t>Công ty cổ phần Tập đoàn Sunhouse</t>
  </si>
  <si>
    <t>Công ty TNHH xuất nhập khẩu thương mại YÊN PHÁT</t>
  </si>
  <si>
    <t>L10-L06, Khu đô thị mới Dương Nội, Phường Dương Nội, thành phố Hà Nội</t>
  </si>
  <si>
    <t>Công ty cổ phần Vật tư Thiết bị công trình Minh Đức</t>
  </si>
  <si>
    <t>Lô đất BT4C-5 và BT4C-6, đường Phúc Lợi, Phường Phúc Lợi, Thành phố Hà Nội, Việt Nam</t>
  </si>
  <si>
    <t>Lô M5B, Khu công nghiệp Thăng Long, xã Thiên Lộc, thành phố Hà Nội</t>
  </si>
  <si>
    <t>Công ty cổ phần TOBE VIỆT NAM</t>
  </si>
  <si>
    <t>Tầng 6, Tầng 7, Số nhà 563 Phố Trương Định, Phường Hoàng Mai, TP Hà Nội</t>
  </si>
  <si>
    <t>Lô 75, Khu Công nghiệp Nội Bài, Xã Sóc Sơn, Thành phố Hà Nội</t>
  </si>
  <si>
    <t>CÔNG TY CỔ PHẦN TOBE VIỆT NAM</t>
  </si>
  <si>
    <t>Lô CN6-1, KCN Thạch Thất - Quốc Oai, xã Phùng Xá, huyện Thạch Thất, TP. Hà Nội</t>
  </si>
  <si>
    <t>ố 51 ngõ Thịnh Hào 1</t>
  </si>
  <si>
    <t>Công ty Cổ Phần Bao Bì Kim Loại Việt Nam</t>
  </si>
  <si>
    <t>Số 10 ngõ 2 Trần Quý Kiên, Phường Cầu Giấy,Hà Nội</t>
  </si>
  <si>
    <t>Số 40, ngã tư Sơn Đồng, xã Sơn Đồng, thành phố Hà Nội</t>
  </si>
  <si>
    <t>Công ty TNHH thương mại Kim loại Diệu Đạt</t>
  </si>
  <si>
    <t>Lô 43D2, Khu công nghiệp Quang Minh, Xã Quang Minh, Thành phố Hà Nội, Việt Nam</t>
  </si>
  <si>
    <t>Công ty TNHH Thương mại và Dịch vụ Tổng hợp Vi Thiện Nhân</t>
  </si>
  <si>
    <t>Số 8, Phố Mạc Thị Bưởi, Phường Vĩnh Tuy, Thành phố Hà Nội</t>
  </si>
  <si>
    <t>Công ty CP sản xuất phụ tùng ô tô và thiết bị công nghiệp JAT</t>
  </si>
  <si>
    <t>Lô II - 8.2, khu Công Nghiệp Quế Võ II, Phường Đào Viên, Tỉnh Bắc Ninh, Việt Nam</t>
  </si>
  <si>
    <t>Công ty TNHH Hanwa SMC Steel Service Hà Nội</t>
  </si>
  <si>
    <t>KCN Quang Minh, thị trấn Quang Minh, xã Quang Minh, thành phố Hà Nội</t>
  </si>
  <si>
    <t>Công ty TNHH thương mại dịch vụ ALIS</t>
  </si>
  <si>
    <t>Số nhà 2K ngõ 8 Ao Sen, Phường Hà Đông, Thành phố Hà Nội, Việt Nam</t>
  </si>
  <si>
    <t>Công ty CP  VENDING MACHINES Việt Nam</t>
  </si>
  <si>
    <t>11 Quảng Khánh, phường Tây Hồ, Thành phố Hà Nội, Việt Nam</t>
  </si>
  <si>
    <t>Công ty TNHH giao nhận quốc tế Trường Thành</t>
  </si>
  <si>
    <t>17 Ngõ 174 Nguyễn Ngọc Nại, phường Phương Liệt, thành phố Hà Nội, Việt Nam</t>
  </si>
  <si>
    <t>Công ty cổ phần Dịch vụ Kỹ thuật Năng lượng</t>
  </si>
  <si>
    <t>số 77, đường Louis II, KĐT Louis City, phường Đại Mỗ, TP. Hà Nội, Việt Nam</t>
  </si>
  <si>
    <t>Công ty Cổ phần Iron Hammer</t>
  </si>
  <si>
    <t>Công ty TNHH và thương mại MP Việt Nam</t>
  </si>
  <si>
    <t>Số 33 đường Uy Nỗ, tổ 9, Xã Thư Lâm, TP Hà Nội, Việt Nam</t>
  </si>
  <si>
    <t>Lô M6, Khu công nghiệp Thăng Long, xã Thiên Lộc, TP Hà Nội, Việt Nam</t>
  </si>
  <si>
    <t>CÔNG TY TNHH VINA TAIYO SPRING</t>
  </si>
  <si>
    <t>Lô CN7, KCN Thạch Thất-Quốc Oai, Xã Tây Phương, Thành phố Hà Nội, Việt Nam</t>
  </si>
  <si>
    <t>Công ty TNHH Delibrick investing</t>
  </si>
  <si>
    <t>Tầng 6, tòa nhà MD Complex (tòa VP), số 68 Nguyễn Cơ Thạch, phường Từ Liêm, Hà Nội</t>
  </si>
  <si>
    <t>Lô B-6, KCN Thăng Long, xã Thiên Lộc, Hà Nội</t>
  </si>
  <si>
    <t>Công ty cổ phần Kabros Việt Nam</t>
  </si>
  <si>
    <t>Số 14 ngõ 79 Đường Hoàng Mai, Phường Hoàng Văn Thụ, Quận Hoàng Mai, thành phố Hà Nội,</t>
  </si>
  <si>
    <t>Công ty cổ phần Quốc tế Sao Việt</t>
  </si>
  <si>
    <t>Cụm Công nghiệp Hà Bình Phương, xã Hồng Vân, thành phố Hà Nội</t>
  </si>
  <si>
    <t>Công ty TNHH thương mại dịch vụ TAD Việt Nam</t>
  </si>
  <si>
    <t>U04L06, Khu D, Khu Đô Thị mới Dương Nội, Phường Yên Nghĩa, Quận Hà Đông,Thành phố Hà Nội, Việt Nam</t>
  </si>
  <si>
    <t>Công ty Cổ phần Phân phối và Hỗ trợ Dự án Thời Đại Mới</t>
  </si>
  <si>
    <t>Số 58 đường Kim Mã, phường Ba Đình, Tp. Hà Nội</t>
  </si>
  <si>
    <t>Công ty CP phân phối và hỗ trợ dự án thời đại mới</t>
  </si>
  <si>
    <t>Số 58 đường Kim Mã,Phường Ba Đình, Thành Phố Hà Nội, Việt Nam</t>
  </si>
  <si>
    <t>Công ty TNHH thương mại và dịch vụ Thanh Thế</t>
  </si>
  <si>
    <t>Số 23 ngõ 241 phố Chợ Khâm Thiên, Phường Văn Miếu - Quốc Tử Giám, Thành phố Hà Nội.</t>
  </si>
  <si>
    <t>Công ty CP cơ điện  Đồng Xuân</t>
  </si>
  <si>
    <t>Tầng 6, số 55 Nguyễn Khang, Phường Yên Hòa, Thành phố Hà Nội, Việt Nam</t>
  </si>
  <si>
    <t>Công ty CP  TOBE VIỆT NAM</t>
  </si>
  <si>
    <t>Tầng 6, Tầng 7, Số nhà 563 Phố Trương Định, Phường Hoàng Mai, TP Hà Nội, Việt Nam</t>
  </si>
  <si>
    <t>Lô J1-J2, Khu CN Thăng Long, xã Thiên Lộc, Tp. Hà Nội</t>
  </si>
  <si>
    <t>Lô CN6-1, KCN Thạch Thất-Quốc Oai, xã Tây Phương, Tp. Hà Nội</t>
  </si>
  <si>
    <t>Lô D-5b, khu CN Thăng Long, xã Thiên Lộc, Tp. Hà Nội</t>
  </si>
  <si>
    <t>Công ty TNHH Montek Việt Nam</t>
  </si>
  <si>
    <t>Phòng 901, tòa nhà Hoa Cương, số 80B Nguyễn Văn Cừ, Phường Bồ Đề, Thành phố Hà N</t>
  </si>
  <si>
    <t>Công ty TNHH Xuất Nhập Khẩu Kim Long</t>
  </si>
  <si>
    <t>Số nhà 09 ngõ 32 Cát Linh, phường Ô Chợ Dừa, Hà Nội</t>
  </si>
  <si>
    <t>Công ty TNHH OMINSU Việt Nam</t>
  </si>
  <si>
    <t>P602 Tòa nhà Housing, Số 299 phố Trung Kính, Phường Yên Hoà, Thành phố Hà Nội, Việt Nam</t>
  </si>
  <si>
    <t>Tầng 4, tòa nhà 115 Lê Duẩn, phường Cửa Nam, thành phố Hà Nội</t>
  </si>
  <si>
    <t>kho 4-5-6, Block 16, 18L1-2, đường số 3, Khu công nghiệp VSIP II, phường Bình Dương, thành phố Hồ Chí Minh</t>
  </si>
  <si>
    <t>Lô 75, khu Công nghiệp Nội Bài, xã Sóc Sơn, thành phố Hà Nội</t>
  </si>
  <si>
    <t>139 đường Nguyễn Thái Học, phường Ô Chợ Dừa, thành phố Hà Nội</t>
  </si>
  <si>
    <t>Công ty cổ phần dụng cụ cơ khí xuất khẩu</t>
  </si>
  <si>
    <t>Lô 15A, khu công nghiệp Quang Minh, xã Quang Minh, thành phố Hà Nội</t>
  </si>
  <si>
    <t>Lô G1-G2, khu công nghiệp Thăng Long, xã Thiên Lộc, thành phố Hà Nội</t>
  </si>
  <si>
    <t>Lô M-6, khu công nghiệp Thăng Long, xã Thiên Lộc, thành phố Hà Nội</t>
  </si>
  <si>
    <t>Tầng15,16, tòa văn phòng, Lotte Mall Hà Nội, 272 Võ Chí Công, phường Tây Hồ, thành phố Hà Nội</t>
  </si>
  <si>
    <t>17 Ngõ 174 Nguyễn Ngọc Nại, phường Phương Liệt, thành phố Hà Nội</t>
  </si>
  <si>
    <t>Công ty TNHH HAMAGASU Việt Nam</t>
  </si>
  <si>
    <t>KCN Nội Bài, Xã Sóc Sơn, Thành phố Hà Nội, Việt Nam</t>
  </si>
  <si>
    <t xml:space="preserve">	Công ty TNHH Panasonic Việt Nam</t>
  </si>
  <si>
    <t>CÔNG TY TNHH GIAO NHẬN QUỐC TẾ TRƯỜNG THÀNH</t>
  </si>
  <si>
    <t xml:space="preserve">	Số nhà 16 ngõ 41 đường Khương Đình, Phường Khương Đình, Thành Phố Hà Nội, Việt Nam</t>
  </si>
  <si>
    <t>CÔNG TY CỔ PHẦN SẢN XUẤT VÀ XUẤT NHẬP KHẨU DUKA</t>
  </si>
  <si>
    <t xml:space="preserve">	51.Louis XVI-LK43, Khu đô thị mới Hoàng Văn Thụ, Phường Hoàng Mai, Thành phố Hà Nội, Việt Nam</t>
  </si>
  <si>
    <t>CÔNG TY CỔ PHẦN DROCOM</t>
  </si>
  <si>
    <t>Số 314 Lạc Long Quân, Phường Tây Hồ, Thành phố Hà Nội, Việt Nam</t>
  </si>
  <si>
    <t>CÔNG TY CỔ PHẦN TẬP ĐOÀN SUNHOUSE</t>
  </si>
  <si>
    <t xml:space="preserve">	SỐ 139, PHỐ NGUYỄN THÁI HỌC, PHƯỜNG Ô CHỢ DỪA, THÀNH PHỐ HÀ NỘI, VIỆT NAM</t>
  </si>
  <si>
    <t>CÔNG TY CỔ PHẦN VẬT TƯ - THIẾT BỊ CÔNG TRÌNH MINH ĐỨC</t>
  </si>
  <si>
    <t xml:space="preserve">	Lô đất BT4C-5 và BT4C-6, đường Phúc Lợi, Phường Phúc Lợi, Thành phố Hà Nội, Việt Nam</t>
  </si>
  <si>
    <t>Lô 75, Khu Công nghiệp Nội Bài, Xã Sóc Sơn, Thành phố Hà Nội, Việt Nam</t>
  </si>
  <si>
    <t xml:space="preserve">	Công ty TNHH Thương mại và Dịch vụ Tổng hợp Vi Thiện Nhân</t>
  </si>
  <si>
    <t xml:space="preserve">	Lô J1-J2, Khu công nghiệp Thăng Long, Xã Thiên Lộc, Thành phố Hà Nội, Việt Nam</t>
  </si>
  <si>
    <t xml:space="preserve">	Công ty cổ phần CASPER SE</t>
  </si>
  <si>
    <t xml:space="preserve">	Số 40, ngã tư Sơn Đồng, xã Sơn Đồng, thành phố Hà Nội, Việt Nam</t>
  </si>
  <si>
    <t xml:space="preserve">	Tầng15,16, Tòa văn phòng, Lotte Mall Hà Nội, 272 Võ Chí Công, P. Tây Hồ, TP. Hà Nội, Việt Nam.</t>
  </si>
  <si>
    <t xml:space="preserve">	Lô 15A, KCN Quang Minh, xã Quang Minh, Thành phố Hà Nội</t>
  </si>
  <si>
    <t>Công ty TNHH Yang Min Enterprise (Việt Nam)</t>
  </si>
  <si>
    <t>Cụm Công nghiệp đa nghề Đông Thọ, xã Văn Môn, tỉnh Bắc Ninh</t>
  </si>
  <si>
    <t>Công ty Cổ phần Casper SE</t>
  </si>
  <si>
    <t>Số 40, ngã tư Sơn Đồng, thành phố Hà Nội</t>
  </si>
  <si>
    <t>Lô J1-J2, KCN Thăng Long, xã Thiên Lộc, TP Hà Nội</t>
  </si>
  <si>
    <t>Công ty Cổ phần Tập đoàn Kocher</t>
  </si>
  <si>
    <t>Nhà 21, ngách 183/22 Hoàng Văn Thái, phương Phương Liệt, quận Thanh Xuân, TP Hà Nội</t>
  </si>
  <si>
    <t>Só 139 phố Nguyễn Thái Học, phường Ô Chợ Dừa, thành phố Hà Nội</t>
  </si>
  <si>
    <t>Công ty TNHH Điều hòa Không khí Carrier Việt Nam</t>
  </si>
  <si>
    <t>Phòng 1101, tầng 11, tòa nhà Centre Poin, 106 Nguyễn Văn Trỗi, phường Phú Nhuận, TP Hồ Chí Minh</t>
  </si>
  <si>
    <t>Công ty TNHH Kỹ thuật Công trình Tân Khoa</t>
  </si>
  <si>
    <t>Phòng 1908, tòa nhà Charmvit Tower, số 117 Trần Duy Hưng, phường Yên Hòa, TP Hà Nội</t>
  </si>
  <si>
    <t>Công ty Cổ phần Bao Bì Kim Loại Việt Nam</t>
  </si>
  <si>
    <t>Số 10, ngõ 2 Trần Quý Kiên, phường Cầu Giấy, TP Hà Nội</t>
  </si>
  <si>
    <t>Công ty TNHH GSK Việt Nam - chi nhánh Hà Nội II</t>
  </si>
  <si>
    <t>Lô CN B5, Khu công nghiệp Phú Nghĩa, xã Phú Nghĩa, Huyện Chương Mỹ, thành phố Hà Nội</t>
  </si>
  <si>
    <t>Công ty TNHH SenShu Electric Việt Nam</t>
  </si>
  <si>
    <t>Tầng 24 khối B toà nhà Sông Đà, đường Phạm Hùng, phường Từ Liêm, thàn phố Hà Nội</t>
  </si>
  <si>
    <t>Công ty cổ phần Goldsun Việt Nam</t>
  </si>
  <si>
    <t>Lô CN7, cụm công nghiệp tập trung vừa và nhỏ, Phường Xuân Phương, Thành phố Hà Nội</t>
  </si>
  <si>
    <t>Công ty TNHH K-SPACE</t>
  </si>
  <si>
    <t>Lô TM – 03 – Dự án Trung tâm thương mại và các công trình phụ trợ, Khu đô thị Mỗ Lao, Phường Hà Đông, TP Hà Nội</t>
  </si>
  <si>
    <t>Công ty TNHH Canon Việt Nam</t>
  </si>
  <si>
    <t>Lô A1, Khu CN Thăng Long, Xã Thiên Lộc, TP Hà Nội, Việt Nam</t>
  </si>
  <si>
    <t>Công ty cổ phần đầu tư và thương mại Khang Việt</t>
  </si>
  <si>
    <t>số 8, hẻm 29/40 Phố Trạm, phường Long Biên, thành phố Hà Nội</t>
  </si>
  <si>
    <t>Công ty TNHH chuỗi cung ứng công nghiệp JINGDONG (VIỆT NAM)</t>
  </si>
  <si>
    <t>L15-01, Toà nhà Century Tower, số 458 đường Minh Khai, Phường Vĩnh Tuy, Thành phố Hà Nội, Việt Nam</t>
  </si>
  <si>
    <t>Bếp bốn điện từ cố định</t>
  </si>
  <si>
    <t>Thép hợp kim, dạng thanh</t>
  </si>
  <si>
    <t>Thép không gỉ, dạng thanh</t>
  </si>
  <si>
    <t>Thép không gỉ, dạng cuộn</t>
  </si>
  <si>
    <t>Nồi nấu cháo chậm</t>
  </si>
  <si>
    <t>Thép không hợp kim, dạng cuộn</t>
  </si>
  <si>
    <t>Thép cuộn, hợp kim</t>
  </si>
  <si>
    <t xml:space="preserve">Máy giặt sấy  </t>
  </si>
  <si>
    <t>Tủ bảo quản</t>
  </si>
  <si>
    <t>Máy đun nước</t>
  </si>
  <si>
    <t>máy tính tiền, trang sức..</t>
  </si>
  <si>
    <t>Thép hợp kim dạng thanh</t>
  </si>
  <si>
    <t>Phích đun nước dùng điện (Bình thủy)</t>
  </si>
  <si>
    <t>nồi cơm điện</t>
  </si>
  <si>
    <t>lò vi sóng</t>
  </si>
  <si>
    <t>nồi nấu chậm</t>
  </si>
  <si>
    <t>Bếp nướng dùng điện</t>
  </si>
  <si>
    <t>cây nước nóng lạnh</t>
  </si>
  <si>
    <t>Thép (trừ thép là thép cốt bê tông)</t>
  </si>
  <si>
    <t>Máy nước nóng loại làm nóng trực tiếp</t>
  </si>
  <si>
    <t>Tủ trưng bày hàng lạnh</t>
  </si>
  <si>
    <t>Thép cốt bê tông dự ứng lực</t>
  </si>
  <si>
    <t>thép cán phẳng mạ hợp kim</t>
  </si>
  <si>
    <t>ĐỒ CHƠI XẾP HÌNH GỖ WONDA</t>
  </si>
  <si>
    <t>Nồi áp suất dùng điện (Nồi đa năng)</t>
  </si>
  <si>
    <t>thép không hợp kim</t>
  </si>
  <si>
    <t>Bộ mô hình</t>
  </si>
  <si>
    <t>Ống thép không hợp kim</t>
  </si>
  <si>
    <t>Máy điều hòa</t>
  </si>
  <si>
    <t>Bình đun nước</t>
  </si>
  <si>
    <t>Xe mô hình các loại</t>
  </si>
  <si>
    <t>Cây nước nóng lạnh</t>
  </si>
  <si>
    <t>Thép cuộn KHK</t>
  </si>
  <si>
    <t xml:space="preserve">Chảo nướng điện </t>
  </si>
  <si>
    <t>Thép tấm không hợp kim PCM</t>
  </si>
  <si>
    <t>đèn Led</t>
  </si>
  <si>
    <t>Máy tiệt trùng</t>
  </si>
  <si>
    <t>Máy làm nóng nước lạnh</t>
  </si>
  <si>
    <t>Tủ trưng bầy rượu</t>
  </si>
  <si>
    <t>Cục lạnh và cục nóng điều hòa không khí</t>
  </si>
  <si>
    <t>Cáp điện bọc nhựa PVC</t>
  </si>
  <si>
    <t>Dây dẫn điện dạng cuộn</t>
  </si>
  <si>
    <t>Thép cuộn không gỉ cán phẳng</t>
  </si>
  <si>
    <t>Thép cuộn hợp kim cán phẳng</t>
  </si>
  <si>
    <t>Bóng đèn tuýp</t>
  </si>
  <si>
    <t>Ấm siêu tốc</t>
  </si>
  <si>
    <t>Bàn là hơi</t>
  </si>
  <si>
    <t>Quạt thông gió</t>
  </si>
  <si>
    <t>Máy làm bánh mỳ tự động (có chức năng nướng)
SD-P104WR</t>
  </si>
  <si>
    <t>Quạt điện (Hệ thông thông gió thu hồi nhiệt)</t>
  </si>
  <si>
    <t>Tủ lạnh loại sử dụng trong gia đình</t>
  </si>
  <si>
    <t>Máy ép trái cây/ xay sinh tố</t>
  </si>
  <si>
    <t>Cục nóng, lạnh máy điều hòa không khí</t>
  </si>
  <si>
    <t>Máy xay sinh tố đa năng mini sạc tích điện</t>
  </si>
  <si>
    <t>Cục lạnh máy điều hòa không khí</t>
  </si>
  <si>
    <t>Đồ chơi trẻ em: Đồ chơi câu cá bống, dành cho trẻ em từ 3 tuổi trở lên</t>
  </si>
  <si>
    <t>Đèn LED để bàn</t>
  </si>
  <si>
    <t xml:space="preserve">Thép cốt bê tông dự ứng lực </t>
  </si>
  <si>
    <t>Thép không hợp kim dạng dải</t>
  </si>
  <si>
    <t xml:space="preserve">	
Đồ chơi trẻ em</t>
  </si>
  <si>
    <t>Ấm đun nước dùng điện</t>
  </si>
  <si>
    <t>Thép hợp kim, dạng thanh,</t>
  </si>
  <si>
    <t>Cục nóng và cục lạnh điều hòa không khi</t>
  </si>
  <si>
    <t>Dàn lạnh và dàn nóng điều hòa không khí</t>
  </si>
  <si>
    <t>Máy là tóc</t>
  </si>
  <si>
    <t>Thép không gỉ, cán phẳng, dạng cuộn</t>
  </si>
  <si>
    <t>Bếp đôi điện</t>
  </si>
  <si>
    <t>Bếp điện, lò vi sóng, tủ lạnh</t>
  </si>
  <si>
    <t>Kg</t>
  </si>
  <si>
    <t>59.9</t>
  </si>
  <si>
    <t>Các tổ chức, cá nhân đăng ký kiểm tra Nhà nước về chất lượng sản phẩm, hàng hóa nhóm 2 nhập khẩu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</si>
</sst>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9"/>
      <color rgb="FF727272"/>
      <name val="Arial"/>
      <family val="2"/>
    </font>
    <font>
      <sz val="12"/>
      <color rgb="FF727272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4" fillId="3" borderId="0" xfId="0" applyFont="1" applyFill="1"/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wrapText="1"/>
    </xf>
    <xf numFmtId="0" fontId="10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right" vertical="center" wrapText="1"/>
    </xf>
    <xf numFmtId="0" fontId="11" fillId="0" borderId="3" xfId="0" applyFont="1" applyBorder="1" applyAlignment="1">
      <alignment horizontal="right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wrapText="1"/>
    </xf>
    <xf numFmtId="0" fontId="13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wrapText="1"/>
    </xf>
    <xf numFmtId="0" fontId="14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wrapText="1"/>
    </xf>
    <xf numFmtId="0" fontId="14" fillId="5" borderId="1" xfId="0" applyFont="1" applyFill="1" applyBorder="1" applyAlignment="1">
      <alignment wrapText="1"/>
    </xf>
    <xf numFmtId="0" fontId="14" fillId="5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1" fillId="5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4"/>
  <sheetViews>
    <sheetView tabSelected="1" zoomScaleNormal="100" zoomScaleSheetLayoutView="115" workbookViewId="0">
      <pane ySplit="8" topLeftCell="A330" activePane="bottomLeft" state="frozen"/>
      <selection pane="bottomLeft" activeCell="E183" sqref="E183"/>
    </sheetView>
  </sheetViews>
  <sheetFormatPr defaultRowHeight="16.5" x14ac:dyDescent="0.25"/>
  <cols>
    <col min="1" max="1" width="6.5703125" style="6" customWidth="1"/>
    <col min="2" max="2" width="22.5703125" style="51" customWidth="1"/>
    <col min="3" max="3" width="42.42578125" style="12" customWidth="1"/>
    <col min="4" max="4" width="48.140625" style="12" customWidth="1"/>
    <col min="5" max="5" width="25.28515625" style="12" customWidth="1"/>
    <col min="6" max="6" width="9.85546875" style="10" customWidth="1"/>
    <col min="7" max="7" width="13.7109375" style="10" customWidth="1"/>
    <col min="8" max="8" width="7.7109375" style="10" customWidth="1"/>
    <col min="9" max="9" width="11.85546875" style="2" customWidth="1"/>
    <col min="10" max="10" width="9.140625" style="2" customWidth="1"/>
    <col min="11" max="16384" width="9.140625" style="2"/>
  </cols>
  <sheetData>
    <row r="1" spans="1:8" x14ac:dyDescent="0.25">
      <c r="A1" s="1" t="s">
        <v>8</v>
      </c>
      <c r="B1" s="47"/>
      <c r="C1" s="11"/>
      <c r="D1" s="11"/>
      <c r="E1" s="11"/>
      <c r="F1" s="9"/>
      <c r="G1" s="9"/>
      <c r="H1" s="9"/>
    </row>
    <row r="2" spans="1:8" x14ac:dyDescent="0.25">
      <c r="A2" s="1" t="s">
        <v>9</v>
      </c>
      <c r="B2" s="47"/>
      <c r="C2" s="11"/>
      <c r="D2" s="11"/>
      <c r="E2" s="11"/>
      <c r="F2" s="9"/>
      <c r="G2" s="9"/>
      <c r="H2" s="9"/>
    </row>
    <row r="3" spans="1:8" x14ac:dyDescent="0.25">
      <c r="A3" s="1"/>
      <c r="B3" s="47"/>
      <c r="C3" s="11"/>
      <c r="D3" s="11"/>
      <c r="E3" s="11"/>
      <c r="F3" s="9"/>
      <c r="G3" s="9"/>
      <c r="H3" s="9"/>
    </row>
    <row r="4" spans="1:8" ht="18.75" x14ac:dyDescent="0.25">
      <c r="A4" s="1"/>
      <c r="B4" s="47"/>
      <c r="C4" s="11"/>
      <c r="D4" s="13" t="s">
        <v>10</v>
      </c>
      <c r="E4" s="11"/>
      <c r="F4" s="9"/>
      <c r="G4" s="9"/>
      <c r="H4" s="9"/>
    </row>
    <row r="5" spans="1:8" ht="15" customHeight="1" x14ac:dyDescent="0.25">
      <c r="A5" s="52" t="s">
        <v>700</v>
      </c>
      <c r="B5" s="52"/>
      <c r="C5" s="52"/>
      <c r="D5" s="52"/>
      <c r="E5" s="52"/>
      <c r="F5" s="52"/>
      <c r="G5" s="52"/>
      <c r="H5" s="52"/>
    </row>
    <row r="6" spans="1:8" ht="18.75" x14ac:dyDescent="0.25">
      <c r="A6" s="1"/>
      <c r="B6" s="47"/>
      <c r="C6" s="11"/>
      <c r="D6" s="14" t="s">
        <v>85</v>
      </c>
      <c r="E6" s="11"/>
      <c r="F6" s="9"/>
      <c r="G6" s="9"/>
      <c r="H6" s="9"/>
    </row>
    <row r="7" spans="1:8" ht="15" x14ac:dyDescent="0.25">
      <c r="A7" s="4"/>
      <c r="B7" s="47"/>
      <c r="C7" s="11"/>
      <c r="D7" s="11"/>
      <c r="E7" s="11"/>
      <c r="F7" s="9"/>
      <c r="G7" s="9"/>
      <c r="H7" s="9"/>
    </row>
    <row r="8" spans="1:8" s="3" customFormat="1" ht="49.5" customHeight="1" x14ac:dyDescent="0.2">
      <c r="A8" s="7" t="s">
        <v>0</v>
      </c>
      <c r="B8" s="7" t="s">
        <v>1</v>
      </c>
      <c r="C8" s="7" t="s">
        <v>2</v>
      </c>
      <c r="D8" s="7" t="s">
        <v>3</v>
      </c>
      <c r="E8" s="17" t="s">
        <v>4</v>
      </c>
      <c r="F8" s="7" t="s">
        <v>5</v>
      </c>
      <c r="G8" s="7" t="s">
        <v>6</v>
      </c>
      <c r="H8" s="17" t="s">
        <v>7</v>
      </c>
    </row>
    <row r="9" spans="1:8" s="5" customFormat="1" ht="39.75" customHeight="1" x14ac:dyDescent="0.25">
      <c r="A9" s="15">
        <v>1</v>
      </c>
      <c r="B9" s="18" t="s">
        <v>86</v>
      </c>
      <c r="C9" s="20" t="s">
        <v>412</v>
      </c>
      <c r="D9" s="20" t="s">
        <v>413</v>
      </c>
      <c r="E9" s="18" t="s">
        <v>46</v>
      </c>
      <c r="F9" s="18" t="s">
        <v>39</v>
      </c>
      <c r="G9" s="23">
        <v>2482</v>
      </c>
      <c r="H9" s="18">
        <v>1</v>
      </c>
    </row>
    <row r="10" spans="1:8" s="5" customFormat="1" ht="47.25" x14ac:dyDescent="0.25">
      <c r="A10" s="15">
        <f>+A9+1</f>
        <v>2</v>
      </c>
      <c r="B10" s="18" t="s">
        <v>87</v>
      </c>
      <c r="C10" s="20" t="s">
        <v>414</v>
      </c>
      <c r="D10" s="20" t="s">
        <v>415</v>
      </c>
      <c r="E10" s="18" t="s">
        <v>630</v>
      </c>
      <c r="F10" s="18" t="s">
        <v>39</v>
      </c>
      <c r="G10" s="23">
        <v>3</v>
      </c>
      <c r="H10" s="18">
        <v>1</v>
      </c>
    </row>
    <row r="11" spans="1:8" s="5" customFormat="1" ht="31.5" x14ac:dyDescent="0.25">
      <c r="A11" s="15">
        <f t="shared" ref="A11:A74" si="0">+A10+1</f>
        <v>3</v>
      </c>
      <c r="B11" s="18" t="s">
        <v>88</v>
      </c>
      <c r="C11" s="20" t="s">
        <v>12</v>
      </c>
      <c r="D11" s="20" t="s">
        <v>416</v>
      </c>
      <c r="E11" s="18" t="s">
        <v>631</v>
      </c>
      <c r="F11" s="18" t="s">
        <v>40</v>
      </c>
      <c r="G11" s="23">
        <v>313</v>
      </c>
      <c r="H11" s="18">
        <v>1</v>
      </c>
    </row>
    <row r="12" spans="1:8" s="5" customFormat="1" ht="31.5" x14ac:dyDescent="0.25">
      <c r="A12" s="15">
        <f t="shared" si="0"/>
        <v>4</v>
      </c>
      <c r="B12" s="18" t="s">
        <v>89</v>
      </c>
      <c r="C12" s="20" t="s">
        <v>12</v>
      </c>
      <c r="D12" s="20" t="s">
        <v>416</v>
      </c>
      <c r="E12" s="18" t="s">
        <v>632</v>
      </c>
      <c r="F12" s="18" t="s">
        <v>40</v>
      </c>
      <c r="G12" s="23">
        <v>219.2</v>
      </c>
      <c r="H12" s="18">
        <v>2</v>
      </c>
    </row>
    <row r="13" spans="1:8" s="5" customFormat="1" ht="31.5" x14ac:dyDescent="0.25">
      <c r="A13" s="15">
        <f t="shared" si="0"/>
        <v>5</v>
      </c>
      <c r="B13" s="18" t="s">
        <v>90</v>
      </c>
      <c r="C13" s="20" t="s">
        <v>12</v>
      </c>
      <c r="D13" s="20" t="s">
        <v>416</v>
      </c>
      <c r="E13" s="18" t="s">
        <v>633</v>
      </c>
      <c r="F13" s="18" t="s">
        <v>40</v>
      </c>
      <c r="G13" s="23">
        <v>597</v>
      </c>
      <c r="H13" s="18">
        <v>3</v>
      </c>
    </row>
    <row r="14" spans="1:8" s="5" customFormat="1" ht="31.5" x14ac:dyDescent="0.25">
      <c r="A14" s="15">
        <f t="shared" si="0"/>
        <v>6</v>
      </c>
      <c r="B14" s="18" t="s">
        <v>91</v>
      </c>
      <c r="C14" s="20" t="s">
        <v>12</v>
      </c>
      <c r="D14" s="20" t="s">
        <v>416</v>
      </c>
      <c r="E14" s="18" t="s">
        <v>633</v>
      </c>
      <c r="F14" s="18" t="s">
        <v>40</v>
      </c>
      <c r="G14" s="23">
        <v>2473.6999999999998</v>
      </c>
      <c r="H14" s="18">
        <v>3</v>
      </c>
    </row>
    <row r="15" spans="1:8" s="5" customFormat="1" ht="31.5" x14ac:dyDescent="0.25">
      <c r="A15" s="15">
        <f t="shared" si="0"/>
        <v>7</v>
      </c>
      <c r="B15" s="18" t="s">
        <v>92</v>
      </c>
      <c r="C15" s="20" t="s">
        <v>412</v>
      </c>
      <c r="D15" s="20" t="s">
        <v>413</v>
      </c>
      <c r="E15" s="18" t="s">
        <v>63</v>
      </c>
      <c r="F15" s="18" t="s">
        <v>51</v>
      </c>
      <c r="G15" s="23">
        <v>100</v>
      </c>
      <c r="H15" s="18">
        <v>1</v>
      </c>
    </row>
    <row r="16" spans="1:8" s="5" customFormat="1" ht="31.5" x14ac:dyDescent="0.25">
      <c r="A16" s="15">
        <f t="shared" si="0"/>
        <v>8</v>
      </c>
      <c r="B16" s="18" t="s">
        <v>93</v>
      </c>
      <c r="C16" s="20" t="s">
        <v>417</v>
      </c>
      <c r="D16" s="20" t="s">
        <v>418</v>
      </c>
      <c r="E16" s="18" t="s">
        <v>634</v>
      </c>
      <c r="F16" s="18" t="s">
        <v>39</v>
      </c>
      <c r="G16" s="23">
        <v>4600</v>
      </c>
      <c r="H16" s="18">
        <v>2</v>
      </c>
    </row>
    <row r="17" spans="1:8" s="5" customFormat="1" ht="31.5" x14ac:dyDescent="0.25">
      <c r="A17" s="15">
        <f t="shared" si="0"/>
        <v>9</v>
      </c>
      <c r="B17" s="18" t="s">
        <v>94</v>
      </c>
      <c r="C17" s="20" t="s">
        <v>419</v>
      </c>
      <c r="D17" s="20" t="s">
        <v>420</v>
      </c>
      <c r="E17" s="18" t="s">
        <v>32</v>
      </c>
      <c r="F17" s="18" t="s">
        <v>39</v>
      </c>
      <c r="G17" s="23">
        <v>13</v>
      </c>
      <c r="H17" s="18">
        <v>1</v>
      </c>
    </row>
    <row r="18" spans="1:8" s="5" customFormat="1" ht="31.5" x14ac:dyDescent="0.25">
      <c r="A18" s="15">
        <f t="shared" si="0"/>
        <v>10</v>
      </c>
      <c r="B18" s="18" t="s">
        <v>95</v>
      </c>
      <c r="C18" s="20" t="s">
        <v>421</v>
      </c>
      <c r="D18" s="20" t="s">
        <v>422</v>
      </c>
      <c r="E18" s="18" t="s">
        <v>24</v>
      </c>
      <c r="F18" s="18" t="s">
        <v>39</v>
      </c>
      <c r="G18" s="23">
        <v>161</v>
      </c>
      <c r="H18" s="18">
        <v>1</v>
      </c>
    </row>
    <row r="19" spans="1:8" s="5" customFormat="1" ht="31.5" x14ac:dyDescent="0.25">
      <c r="A19" s="15">
        <f t="shared" si="0"/>
        <v>11</v>
      </c>
      <c r="B19" s="18" t="s">
        <v>96</v>
      </c>
      <c r="C19" s="20" t="s">
        <v>54</v>
      </c>
      <c r="D19" s="20" t="s">
        <v>423</v>
      </c>
      <c r="E19" s="18" t="s">
        <v>635</v>
      </c>
      <c r="F19" s="18" t="s">
        <v>40</v>
      </c>
      <c r="G19" s="23">
        <v>17993</v>
      </c>
      <c r="H19" s="18">
        <v>2</v>
      </c>
    </row>
    <row r="20" spans="1:8" s="5" customFormat="1" ht="31.5" x14ac:dyDescent="0.25">
      <c r="A20" s="15">
        <f t="shared" si="0"/>
        <v>12</v>
      </c>
      <c r="B20" s="18" t="s">
        <v>97</v>
      </c>
      <c r="C20" s="20" t="s">
        <v>21</v>
      </c>
      <c r="D20" s="20" t="s">
        <v>424</v>
      </c>
      <c r="E20" s="18" t="s">
        <v>31</v>
      </c>
      <c r="F20" s="18" t="s">
        <v>39</v>
      </c>
      <c r="G20" s="23">
        <v>390</v>
      </c>
      <c r="H20" s="18">
        <v>2</v>
      </c>
    </row>
    <row r="21" spans="1:8" s="5" customFormat="1" ht="31.5" x14ac:dyDescent="0.25">
      <c r="A21" s="15">
        <f t="shared" si="0"/>
        <v>13</v>
      </c>
      <c r="B21" s="18" t="s">
        <v>98</v>
      </c>
      <c r="C21" s="20" t="s">
        <v>21</v>
      </c>
      <c r="D21" s="20" t="s">
        <v>424</v>
      </c>
      <c r="E21" s="18" t="s">
        <v>31</v>
      </c>
      <c r="F21" s="18" t="s">
        <v>39</v>
      </c>
      <c r="G21" s="23">
        <v>1107</v>
      </c>
      <c r="H21" s="18">
        <v>22</v>
      </c>
    </row>
    <row r="22" spans="1:8" s="5" customFormat="1" ht="31.5" x14ac:dyDescent="0.25">
      <c r="A22" s="15">
        <f t="shared" si="0"/>
        <v>14</v>
      </c>
      <c r="B22" s="18" t="s">
        <v>99</v>
      </c>
      <c r="C22" s="20" t="s">
        <v>425</v>
      </c>
      <c r="D22" s="20" t="s">
        <v>426</v>
      </c>
      <c r="E22" s="18" t="s">
        <v>80</v>
      </c>
      <c r="F22" s="18" t="s">
        <v>39</v>
      </c>
      <c r="G22" s="23">
        <v>432</v>
      </c>
      <c r="H22" s="18">
        <v>1</v>
      </c>
    </row>
    <row r="23" spans="1:8" s="5" customFormat="1" ht="31.5" x14ac:dyDescent="0.25">
      <c r="A23" s="15">
        <f t="shared" si="0"/>
        <v>15</v>
      </c>
      <c r="B23" s="18" t="s">
        <v>100</v>
      </c>
      <c r="C23" s="20" t="s">
        <v>427</v>
      </c>
      <c r="D23" s="20" t="s">
        <v>428</v>
      </c>
      <c r="E23" s="18" t="s">
        <v>34</v>
      </c>
      <c r="F23" s="18" t="s">
        <v>64</v>
      </c>
      <c r="G23" s="23">
        <v>12</v>
      </c>
      <c r="H23" s="18">
        <v>3</v>
      </c>
    </row>
    <row r="24" spans="1:8" s="5" customFormat="1" ht="31.5" x14ac:dyDescent="0.25">
      <c r="A24" s="15">
        <f t="shared" si="0"/>
        <v>16</v>
      </c>
      <c r="B24" s="18" t="s">
        <v>101</v>
      </c>
      <c r="C24" s="20" t="s">
        <v>412</v>
      </c>
      <c r="D24" s="20" t="s">
        <v>413</v>
      </c>
      <c r="E24" s="18" t="s">
        <v>75</v>
      </c>
      <c r="F24" s="18" t="s">
        <v>51</v>
      </c>
      <c r="G24" s="23">
        <v>2900</v>
      </c>
      <c r="H24" s="18">
        <v>1</v>
      </c>
    </row>
    <row r="25" spans="1:8" s="5" customFormat="1" ht="31.5" x14ac:dyDescent="0.25">
      <c r="A25" s="15">
        <f t="shared" si="0"/>
        <v>17</v>
      </c>
      <c r="B25" s="18" t="s">
        <v>102</v>
      </c>
      <c r="C25" s="20" t="s">
        <v>412</v>
      </c>
      <c r="D25" s="20" t="s">
        <v>413</v>
      </c>
      <c r="E25" s="18" t="s">
        <v>75</v>
      </c>
      <c r="F25" s="18" t="s">
        <v>51</v>
      </c>
      <c r="G25" s="23">
        <v>3068</v>
      </c>
      <c r="H25" s="18">
        <v>1</v>
      </c>
    </row>
    <row r="26" spans="1:8" s="5" customFormat="1" ht="31.5" x14ac:dyDescent="0.25">
      <c r="A26" s="15">
        <f t="shared" si="0"/>
        <v>18</v>
      </c>
      <c r="B26" s="18" t="s">
        <v>103</v>
      </c>
      <c r="C26" s="20" t="s">
        <v>412</v>
      </c>
      <c r="D26" s="20" t="s">
        <v>413</v>
      </c>
      <c r="E26" s="18" t="s">
        <v>75</v>
      </c>
      <c r="F26" s="18" t="s">
        <v>51</v>
      </c>
      <c r="G26" s="23">
        <v>3028</v>
      </c>
      <c r="H26" s="18">
        <v>3</v>
      </c>
    </row>
    <row r="27" spans="1:8" s="5" customFormat="1" ht="31.5" x14ac:dyDescent="0.25">
      <c r="A27" s="15">
        <f t="shared" si="0"/>
        <v>19</v>
      </c>
      <c r="B27" s="18" t="s">
        <v>104</v>
      </c>
      <c r="C27" s="20" t="s">
        <v>412</v>
      </c>
      <c r="D27" s="20" t="s">
        <v>413</v>
      </c>
      <c r="E27" s="18" t="s">
        <v>63</v>
      </c>
      <c r="F27" s="18" t="s">
        <v>51</v>
      </c>
      <c r="G27" s="23">
        <v>1352</v>
      </c>
      <c r="H27" s="18">
        <v>5</v>
      </c>
    </row>
    <row r="28" spans="1:8" s="5" customFormat="1" ht="31.5" x14ac:dyDescent="0.25">
      <c r="A28" s="15">
        <f t="shared" si="0"/>
        <v>20</v>
      </c>
      <c r="B28" s="18" t="s">
        <v>105</v>
      </c>
      <c r="C28" s="20" t="s">
        <v>429</v>
      </c>
      <c r="D28" s="20" t="s">
        <v>430</v>
      </c>
      <c r="E28" s="18" t="s">
        <v>59</v>
      </c>
      <c r="F28" s="18" t="s">
        <v>51</v>
      </c>
      <c r="G28" s="23">
        <v>20640</v>
      </c>
      <c r="H28" s="18">
        <v>1</v>
      </c>
    </row>
    <row r="29" spans="1:8" s="5" customFormat="1" ht="18.75" x14ac:dyDescent="0.25">
      <c r="A29" s="15">
        <f t="shared" si="0"/>
        <v>21</v>
      </c>
      <c r="B29" s="18" t="s">
        <v>106</v>
      </c>
      <c r="C29" s="20" t="s">
        <v>16</v>
      </c>
      <c r="D29" s="20" t="s">
        <v>431</v>
      </c>
      <c r="E29" s="18" t="s">
        <v>24</v>
      </c>
      <c r="F29" s="18" t="s">
        <v>51</v>
      </c>
      <c r="G29" s="23">
        <v>2080</v>
      </c>
      <c r="H29" s="18">
        <v>2</v>
      </c>
    </row>
    <row r="30" spans="1:8" s="5" customFormat="1" ht="31.5" x14ac:dyDescent="0.25">
      <c r="A30" s="15">
        <f t="shared" si="0"/>
        <v>22</v>
      </c>
      <c r="B30" s="18" t="s">
        <v>107</v>
      </c>
      <c r="C30" s="20" t="s">
        <v>432</v>
      </c>
      <c r="D30" s="20" t="s">
        <v>433</v>
      </c>
      <c r="E30" s="18" t="s">
        <v>36</v>
      </c>
      <c r="F30" s="18" t="s">
        <v>40</v>
      </c>
      <c r="G30" s="23">
        <v>62.5</v>
      </c>
      <c r="H30" s="18">
        <v>2</v>
      </c>
    </row>
    <row r="31" spans="1:8" s="5" customFormat="1" ht="31.5" x14ac:dyDescent="0.25">
      <c r="A31" s="15">
        <f t="shared" si="0"/>
        <v>23</v>
      </c>
      <c r="B31" s="18" t="s">
        <v>108</v>
      </c>
      <c r="C31" s="20" t="s">
        <v>434</v>
      </c>
      <c r="D31" s="20" t="s">
        <v>435</v>
      </c>
      <c r="E31" s="18" t="s">
        <v>636</v>
      </c>
      <c r="F31" s="18" t="s">
        <v>40</v>
      </c>
      <c r="G31" s="23">
        <v>234845</v>
      </c>
      <c r="H31" s="18">
        <v>11</v>
      </c>
    </row>
    <row r="32" spans="1:8" s="5" customFormat="1" ht="31.5" x14ac:dyDescent="0.25">
      <c r="A32" s="15">
        <f t="shared" si="0"/>
        <v>24</v>
      </c>
      <c r="B32" s="18" t="s">
        <v>109</v>
      </c>
      <c r="C32" s="20" t="s">
        <v>436</v>
      </c>
      <c r="D32" s="20" t="s">
        <v>437</v>
      </c>
      <c r="E32" s="18" t="s">
        <v>30</v>
      </c>
      <c r="F32" s="18" t="s">
        <v>40</v>
      </c>
      <c r="G32" s="23">
        <v>97602</v>
      </c>
      <c r="H32" s="18">
        <v>1</v>
      </c>
    </row>
    <row r="33" spans="1:8" s="5" customFormat="1" ht="31.5" x14ac:dyDescent="0.25">
      <c r="A33" s="15">
        <f t="shared" si="0"/>
        <v>25</v>
      </c>
      <c r="B33" s="18" t="s">
        <v>110</v>
      </c>
      <c r="C33" s="20" t="s">
        <v>436</v>
      </c>
      <c r="D33" s="20" t="s">
        <v>437</v>
      </c>
      <c r="E33" s="18" t="s">
        <v>30</v>
      </c>
      <c r="F33" s="18" t="s">
        <v>40</v>
      </c>
      <c r="G33" s="23">
        <v>100900</v>
      </c>
      <c r="H33" s="18">
        <v>1</v>
      </c>
    </row>
    <row r="34" spans="1:8" s="5" customFormat="1" ht="31.5" x14ac:dyDescent="0.25">
      <c r="A34" s="15">
        <f t="shared" si="0"/>
        <v>26</v>
      </c>
      <c r="B34" s="18" t="s">
        <v>111</v>
      </c>
      <c r="C34" s="20" t="s">
        <v>19</v>
      </c>
      <c r="D34" s="20" t="s">
        <v>438</v>
      </c>
      <c r="E34" s="18" t="s">
        <v>45</v>
      </c>
      <c r="F34" s="18" t="s">
        <v>40</v>
      </c>
      <c r="G34" s="23">
        <v>1409.5</v>
      </c>
      <c r="H34" s="18">
        <v>1</v>
      </c>
    </row>
    <row r="35" spans="1:8" s="5" customFormat="1" ht="31.5" x14ac:dyDescent="0.25">
      <c r="A35" s="15">
        <f t="shared" si="0"/>
        <v>27</v>
      </c>
      <c r="B35" s="18" t="s">
        <v>112</v>
      </c>
      <c r="C35" s="20" t="s">
        <v>21</v>
      </c>
      <c r="D35" s="20" t="s">
        <v>424</v>
      </c>
      <c r="E35" s="18" t="s">
        <v>31</v>
      </c>
      <c r="F35" s="18" t="s">
        <v>39</v>
      </c>
      <c r="G35" s="23">
        <v>2550</v>
      </c>
      <c r="H35" s="18">
        <v>8</v>
      </c>
    </row>
    <row r="36" spans="1:8" s="5" customFormat="1" ht="47.25" x14ac:dyDescent="0.25">
      <c r="A36" s="15">
        <f t="shared" si="0"/>
        <v>28</v>
      </c>
      <c r="B36" s="18" t="s">
        <v>113</v>
      </c>
      <c r="C36" s="20" t="s">
        <v>439</v>
      </c>
      <c r="D36" s="20" t="s">
        <v>440</v>
      </c>
      <c r="E36" s="18" t="s">
        <v>26</v>
      </c>
      <c r="F36" s="18" t="s">
        <v>39</v>
      </c>
      <c r="G36" s="23">
        <v>16</v>
      </c>
      <c r="H36" s="18">
        <v>3</v>
      </c>
    </row>
    <row r="37" spans="1:8" s="5" customFormat="1" ht="31.5" x14ac:dyDescent="0.25">
      <c r="A37" s="15">
        <f t="shared" si="0"/>
        <v>29</v>
      </c>
      <c r="B37" s="18" t="s">
        <v>114</v>
      </c>
      <c r="C37" s="20" t="s">
        <v>21</v>
      </c>
      <c r="D37" s="20" t="s">
        <v>424</v>
      </c>
      <c r="E37" s="18" t="s">
        <v>31</v>
      </c>
      <c r="F37" s="18" t="s">
        <v>42</v>
      </c>
      <c r="G37" s="23">
        <v>2400</v>
      </c>
      <c r="H37" s="18">
        <v>2</v>
      </c>
    </row>
    <row r="38" spans="1:8" s="5" customFormat="1" ht="31.5" x14ac:dyDescent="0.25">
      <c r="A38" s="15">
        <f t="shared" si="0"/>
        <v>30</v>
      </c>
      <c r="B38" s="18" t="s">
        <v>115</v>
      </c>
      <c r="C38" s="20" t="s">
        <v>441</v>
      </c>
      <c r="D38" s="20" t="s">
        <v>442</v>
      </c>
      <c r="E38" s="18" t="s">
        <v>23</v>
      </c>
      <c r="F38" s="18" t="s">
        <v>40</v>
      </c>
      <c r="G38" s="23">
        <v>8860</v>
      </c>
      <c r="H38" s="18">
        <v>1</v>
      </c>
    </row>
    <row r="39" spans="1:8" s="5" customFormat="1" ht="31.5" x14ac:dyDescent="0.25">
      <c r="A39" s="15">
        <f t="shared" si="0"/>
        <v>31</v>
      </c>
      <c r="B39" s="18" t="s">
        <v>116</v>
      </c>
      <c r="C39" s="20" t="s">
        <v>443</v>
      </c>
      <c r="D39" s="20" t="s">
        <v>444</v>
      </c>
      <c r="E39" s="18" t="s">
        <v>22</v>
      </c>
      <c r="F39" s="18" t="s">
        <v>51</v>
      </c>
      <c r="G39" s="23">
        <v>1450</v>
      </c>
      <c r="H39" s="18">
        <v>1</v>
      </c>
    </row>
    <row r="40" spans="1:8" s="5" customFormat="1" ht="31.5" x14ac:dyDescent="0.25">
      <c r="A40" s="15">
        <f t="shared" si="0"/>
        <v>32</v>
      </c>
      <c r="B40" s="18" t="s">
        <v>117</v>
      </c>
      <c r="C40" s="20" t="s">
        <v>21</v>
      </c>
      <c r="D40" s="20" t="s">
        <v>424</v>
      </c>
      <c r="E40" s="18" t="s">
        <v>31</v>
      </c>
      <c r="F40" s="18" t="s">
        <v>42</v>
      </c>
      <c r="G40" s="23">
        <v>6235</v>
      </c>
      <c r="H40" s="18">
        <v>14</v>
      </c>
    </row>
    <row r="41" spans="1:8" s="5" customFormat="1" ht="31.5" x14ac:dyDescent="0.25">
      <c r="A41" s="15">
        <f t="shared" si="0"/>
        <v>33</v>
      </c>
      <c r="B41" s="18" t="s">
        <v>118</v>
      </c>
      <c r="C41" s="20" t="s">
        <v>412</v>
      </c>
      <c r="D41" s="20" t="s">
        <v>413</v>
      </c>
      <c r="E41" s="18" t="s">
        <v>46</v>
      </c>
      <c r="F41" s="18" t="s">
        <v>51</v>
      </c>
      <c r="G41" s="23">
        <v>1080</v>
      </c>
      <c r="H41" s="18">
        <v>1</v>
      </c>
    </row>
    <row r="42" spans="1:8" s="5" customFormat="1" ht="18.75" x14ac:dyDescent="0.25">
      <c r="A42" s="15">
        <f t="shared" si="0"/>
        <v>34</v>
      </c>
      <c r="B42" s="18" t="s">
        <v>119</v>
      </c>
      <c r="C42" s="20" t="s">
        <v>16</v>
      </c>
      <c r="D42" s="20" t="s">
        <v>431</v>
      </c>
      <c r="E42" s="18" t="s">
        <v>31</v>
      </c>
      <c r="F42" s="18" t="s">
        <v>51</v>
      </c>
      <c r="G42" s="23">
        <v>234</v>
      </c>
      <c r="H42" s="18">
        <v>6</v>
      </c>
    </row>
    <row r="43" spans="1:8" s="5" customFormat="1" ht="31.5" x14ac:dyDescent="0.25">
      <c r="A43" s="15">
        <f t="shared" si="0"/>
        <v>35</v>
      </c>
      <c r="B43" s="18" t="s">
        <v>120</v>
      </c>
      <c r="C43" s="20" t="s">
        <v>412</v>
      </c>
      <c r="D43" s="20" t="s">
        <v>413</v>
      </c>
      <c r="E43" s="18" t="s">
        <v>73</v>
      </c>
      <c r="F43" s="18" t="s">
        <v>51</v>
      </c>
      <c r="G43" s="23">
        <v>9348</v>
      </c>
      <c r="H43" s="18">
        <v>3</v>
      </c>
    </row>
    <row r="44" spans="1:8" s="5" customFormat="1" ht="31.5" x14ac:dyDescent="0.25">
      <c r="A44" s="15">
        <f t="shared" si="0"/>
        <v>36</v>
      </c>
      <c r="B44" s="18" t="s">
        <v>121</v>
      </c>
      <c r="C44" s="20" t="s">
        <v>412</v>
      </c>
      <c r="D44" s="20" t="s">
        <v>413</v>
      </c>
      <c r="E44" s="18" t="s">
        <v>83</v>
      </c>
      <c r="F44" s="18" t="s">
        <v>51</v>
      </c>
      <c r="G44" s="23">
        <v>4860</v>
      </c>
      <c r="H44" s="18">
        <v>1</v>
      </c>
    </row>
    <row r="45" spans="1:8" s="5" customFormat="1" ht="31.5" x14ac:dyDescent="0.25">
      <c r="A45" s="15">
        <f t="shared" si="0"/>
        <v>37</v>
      </c>
      <c r="B45" s="18" t="s">
        <v>122</v>
      </c>
      <c r="C45" s="20" t="s">
        <v>445</v>
      </c>
      <c r="D45" s="20" t="s">
        <v>446</v>
      </c>
      <c r="E45" s="18" t="s">
        <v>57</v>
      </c>
      <c r="F45" s="18" t="s">
        <v>39</v>
      </c>
      <c r="G45" s="23">
        <v>1822</v>
      </c>
      <c r="H45" s="18">
        <v>1</v>
      </c>
    </row>
    <row r="46" spans="1:8" s="5" customFormat="1" ht="18.75" x14ac:dyDescent="0.25">
      <c r="A46" s="15">
        <f t="shared" si="0"/>
        <v>38</v>
      </c>
      <c r="B46" s="18" t="s">
        <v>123</v>
      </c>
      <c r="C46" s="20" t="s">
        <v>16</v>
      </c>
      <c r="D46" s="20" t="s">
        <v>431</v>
      </c>
      <c r="E46" s="18" t="s">
        <v>31</v>
      </c>
      <c r="F46" s="18" t="s">
        <v>39</v>
      </c>
      <c r="G46" s="23">
        <v>3400</v>
      </c>
      <c r="H46" s="18">
        <v>1</v>
      </c>
    </row>
    <row r="47" spans="1:8" s="5" customFormat="1" ht="18.75" x14ac:dyDescent="0.25">
      <c r="A47" s="15">
        <f t="shared" si="0"/>
        <v>39</v>
      </c>
      <c r="B47" s="18" t="s">
        <v>124</v>
      </c>
      <c r="C47" s="20" t="s">
        <v>16</v>
      </c>
      <c r="D47" s="20" t="s">
        <v>431</v>
      </c>
      <c r="E47" s="18" t="s">
        <v>31</v>
      </c>
      <c r="F47" s="18" t="s">
        <v>39</v>
      </c>
      <c r="G47" s="23">
        <v>4970</v>
      </c>
      <c r="H47" s="18">
        <v>1</v>
      </c>
    </row>
    <row r="48" spans="1:8" s="5" customFormat="1" ht="31.5" x14ac:dyDescent="0.25">
      <c r="A48" s="15">
        <f t="shared" si="0"/>
        <v>40</v>
      </c>
      <c r="B48" s="18" t="s">
        <v>125</v>
      </c>
      <c r="C48" s="20" t="s">
        <v>12</v>
      </c>
      <c r="D48" s="20" t="s">
        <v>416</v>
      </c>
      <c r="E48" s="18" t="s">
        <v>27</v>
      </c>
      <c r="F48" s="18" t="s">
        <v>40</v>
      </c>
      <c r="G48" s="23">
        <v>1314.5</v>
      </c>
      <c r="H48" s="18">
        <v>2</v>
      </c>
    </row>
    <row r="49" spans="1:8" s="5" customFormat="1" ht="31.5" x14ac:dyDescent="0.25">
      <c r="A49" s="15">
        <f t="shared" si="0"/>
        <v>41</v>
      </c>
      <c r="B49" s="18" t="s">
        <v>126</v>
      </c>
      <c r="C49" s="20" t="s">
        <v>412</v>
      </c>
      <c r="D49" s="20" t="s">
        <v>413</v>
      </c>
      <c r="E49" s="18" t="s">
        <v>75</v>
      </c>
      <c r="F49" s="18" t="s">
        <v>51</v>
      </c>
      <c r="G49" s="23">
        <v>300</v>
      </c>
      <c r="H49" s="18">
        <v>2</v>
      </c>
    </row>
    <row r="50" spans="1:8" s="5" customFormat="1" ht="31.5" x14ac:dyDescent="0.25">
      <c r="A50" s="15">
        <f t="shared" si="0"/>
        <v>42</v>
      </c>
      <c r="B50" s="18" t="s">
        <v>127</v>
      </c>
      <c r="C50" s="20" t="s">
        <v>447</v>
      </c>
      <c r="D50" s="20" t="s">
        <v>448</v>
      </c>
      <c r="E50" s="18" t="s">
        <v>637</v>
      </c>
      <c r="F50" s="18" t="s">
        <v>51</v>
      </c>
      <c r="G50" s="23">
        <v>325</v>
      </c>
      <c r="H50" s="18">
        <v>3</v>
      </c>
    </row>
    <row r="51" spans="1:8" s="5" customFormat="1" ht="31.5" x14ac:dyDescent="0.25">
      <c r="A51" s="15">
        <f t="shared" si="0"/>
        <v>43</v>
      </c>
      <c r="B51" s="18" t="s">
        <v>128</v>
      </c>
      <c r="C51" s="20" t="s">
        <v>421</v>
      </c>
      <c r="D51" s="20" t="s">
        <v>449</v>
      </c>
      <c r="E51" s="18" t="s">
        <v>26</v>
      </c>
      <c r="F51" s="18" t="s">
        <v>51</v>
      </c>
      <c r="G51" s="23">
        <v>30</v>
      </c>
      <c r="H51" s="18">
        <v>1</v>
      </c>
    </row>
    <row r="52" spans="1:8" s="5" customFormat="1" ht="31.5" x14ac:dyDescent="0.25">
      <c r="A52" s="15">
        <f t="shared" si="0"/>
        <v>44</v>
      </c>
      <c r="B52" s="18" t="s">
        <v>129</v>
      </c>
      <c r="C52" s="20" t="s">
        <v>436</v>
      </c>
      <c r="D52" s="20" t="s">
        <v>437</v>
      </c>
      <c r="E52" s="18" t="s">
        <v>30</v>
      </c>
      <c r="F52" s="18" t="s">
        <v>40</v>
      </c>
      <c r="G52" s="23">
        <v>42678</v>
      </c>
      <c r="H52" s="18">
        <v>1</v>
      </c>
    </row>
    <row r="53" spans="1:8" s="5" customFormat="1" ht="31.5" x14ac:dyDescent="0.25">
      <c r="A53" s="15">
        <f t="shared" si="0"/>
        <v>45</v>
      </c>
      <c r="B53" s="18" t="s">
        <v>130</v>
      </c>
      <c r="C53" s="20" t="s">
        <v>421</v>
      </c>
      <c r="D53" s="20" t="s">
        <v>449</v>
      </c>
      <c r="E53" s="18" t="s">
        <v>26</v>
      </c>
      <c r="F53" s="18" t="s">
        <v>51</v>
      </c>
      <c r="G53" s="23">
        <v>180</v>
      </c>
      <c r="H53" s="18">
        <v>5</v>
      </c>
    </row>
    <row r="54" spans="1:8" s="5" customFormat="1" ht="31.5" x14ac:dyDescent="0.25">
      <c r="A54" s="15">
        <f t="shared" si="0"/>
        <v>46</v>
      </c>
      <c r="B54" s="18" t="s">
        <v>131</v>
      </c>
      <c r="C54" s="20" t="s">
        <v>65</v>
      </c>
      <c r="D54" s="20" t="s">
        <v>450</v>
      </c>
      <c r="E54" s="18" t="s">
        <v>27</v>
      </c>
      <c r="F54" s="18" t="s">
        <v>40</v>
      </c>
      <c r="G54" s="23">
        <v>1679</v>
      </c>
      <c r="H54" s="18">
        <v>4</v>
      </c>
    </row>
    <row r="55" spans="1:8" s="5" customFormat="1" ht="31.5" x14ac:dyDescent="0.25">
      <c r="A55" s="15">
        <f t="shared" si="0"/>
        <v>47</v>
      </c>
      <c r="B55" s="18" t="s">
        <v>132</v>
      </c>
      <c r="C55" s="20" t="s">
        <v>451</v>
      </c>
      <c r="D55" s="20" t="s">
        <v>452</v>
      </c>
      <c r="E55" s="18" t="s">
        <v>638</v>
      </c>
      <c r="F55" s="18" t="s">
        <v>51</v>
      </c>
      <c r="G55" s="23">
        <v>1</v>
      </c>
      <c r="H55" s="18">
        <v>1</v>
      </c>
    </row>
    <row r="56" spans="1:8" s="5" customFormat="1" ht="31.5" x14ac:dyDescent="0.25">
      <c r="A56" s="27">
        <f t="shared" si="0"/>
        <v>48</v>
      </c>
      <c r="B56" s="28" t="s">
        <v>133</v>
      </c>
      <c r="C56" s="29" t="s">
        <v>70</v>
      </c>
      <c r="D56" s="29" t="s">
        <v>71</v>
      </c>
      <c r="E56" s="28" t="s">
        <v>639</v>
      </c>
      <c r="F56" s="18" t="s">
        <v>51</v>
      </c>
      <c r="G56" s="23">
        <v>820</v>
      </c>
      <c r="H56" s="18">
        <v>1</v>
      </c>
    </row>
    <row r="57" spans="1:8" s="5" customFormat="1" ht="31.5" x14ac:dyDescent="0.25">
      <c r="A57" s="15">
        <f t="shared" si="0"/>
        <v>49</v>
      </c>
      <c r="B57" s="33" t="s">
        <v>134</v>
      </c>
      <c r="C57" s="34" t="s">
        <v>453</v>
      </c>
      <c r="D57" s="34" t="s">
        <v>454</v>
      </c>
      <c r="E57" s="33" t="s">
        <v>37</v>
      </c>
      <c r="F57" s="26" t="s">
        <v>51</v>
      </c>
      <c r="G57" s="23">
        <v>16</v>
      </c>
      <c r="H57" s="18">
        <v>4</v>
      </c>
    </row>
    <row r="58" spans="1:8" s="5" customFormat="1" ht="47.25" x14ac:dyDescent="0.25">
      <c r="A58" s="15">
        <f t="shared" si="0"/>
        <v>50</v>
      </c>
      <c r="B58" s="33" t="s">
        <v>135</v>
      </c>
      <c r="C58" s="34" t="s">
        <v>455</v>
      </c>
      <c r="D58" s="34" t="s">
        <v>456</v>
      </c>
      <c r="E58" s="33" t="s">
        <v>640</v>
      </c>
      <c r="F58" s="26" t="s">
        <v>51</v>
      </c>
      <c r="G58" s="23">
        <v>10040</v>
      </c>
      <c r="H58" s="18">
        <v>7</v>
      </c>
    </row>
    <row r="59" spans="1:8" s="5" customFormat="1" ht="47.25" x14ac:dyDescent="0.25">
      <c r="A59" s="15">
        <f t="shared" si="0"/>
        <v>51</v>
      </c>
      <c r="B59" s="33" t="s">
        <v>136</v>
      </c>
      <c r="C59" s="34" t="s">
        <v>455</v>
      </c>
      <c r="D59" s="34" t="s">
        <v>456</v>
      </c>
      <c r="E59" s="33" t="s">
        <v>640</v>
      </c>
      <c r="F59" s="26" t="s">
        <v>51</v>
      </c>
      <c r="G59" s="23">
        <v>18120</v>
      </c>
      <c r="H59" s="18">
        <v>14</v>
      </c>
    </row>
    <row r="60" spans="1:8" s="5" customFormat="1" ht="18.75" x14ac:dyDescent="0.25">
      <c r="A60" s="15">
        <f t="shared" si="0"/>
        <v>52</v>
      </c>
      <c r="B60" s="33" t="s">
        <v>137</v>
      </c>
      <c r="C60" s="34" t="s">
        <v>16</v>
      </c>
      <c r="D60" s="34" t="s">
        <v>431</v>
      </c>
      <c r="E60" s="33" t="s">
        <v>31</v>
      </c>
      <c r="F60" s="26" t="s">
        <v>51</v>
      </c>
      <c r="G60" s="23">
        <v>112</v>
      </c>
      <c r="H60" s="18">
        <v>3</v>
      </c>
    </row>
    <row r="61" spans="1:8" s="5" customFormat="1" ht="31.5" x14ac:dyDescent="0.25">
      <c r="A61" s="15">
        <f t="shared" si="0"/>
        <v>53</v>
      </c>
      <c r="B61" s="33" t="s">
        <v>138</v>
      </c>
      <c r="C61" s="34" t="s">
        <v>457</v>
      </c>
      <c r="D61" s="34" t="s">
        <v>458</v>
      </c>
      <c r="E61" s="33" t="s">
        <v>641</v>
      </c>
      <c r="F61" s="26" t="s">
        <v>40</v>
      </c>
      <c r="G61" s="23">
        <v>19188</v>
      </c>
      <c r="H61" s="18">
        <v>6</v>
      </c>
    </row>
    <row r="62" spans="1:8" s="5" customFormat="1" ht="31.5" x14ac:dyDescent="0.25">
      <c r="A62" s="15">
        <f t="shared" si="0"/>
        <v>54</v>
      </c>
      <c r="B62" s="33" t="s">
        <v>139</v>
      </c>
      <c r="C62" s="34" t="s">
        <v>412</v>
      </c>
      <c r="D62" s="34" t="s">
        <v>413</v>
      </c>
      <c r="E62" s="33" t="s">
        <v>22</v>
      </c>
      <c r="F62" s="26" t="s">
        <v>51</v>
      </c>
      <c r="G62" s="23">
        <v>1440</v>
      </c>
      <c r="H62" s="18">
        <v>1</v>
      </c>
    </row>
    <row r="63" spans="1:8" s="5" customFormat="1" ht="31.5" x14ac:dyDescent="0.25">
      <c r="A63" s="15">
        <f t="shared" si="0"/>
        <v>55</v>
      </c>
      <c r="B63" s="48" t="s">
        <v>140</v>
      </c>
      <c r="C63" s="35" t="s">
        <v>459</v>
      </c>
      <c r="D63" s="36" t="s">
        <v>460</v>
      </c>
      <c r="E63" s="37" t="s">
        <v>77</v>
      </c>
      <c r="F63" s="26" t="s">
        <v>50</v>
      </c>
      <c r="G63" s="23">
        <v>20000</v>
      </c>
      <c r="H63" s="18">
        <v>1</v>
      </c>
    </row>
    <row r="64" spans="1:8" s="5" customFormat="1" ht="31.5" x14ac:dyDescent="0.25">
      <c r="A64" s="15">
        <f t="shared" si="0"/>
        <v>56</v>
      </c>
      <c r="B64" s="48" t="s">
        <v>141</v>
      </c>
      <c r="C64" s="38" t="s">
        <v>461</v>
      </c>
      <c r="D64" s="36" t="s">
        <v>462</v>
      </c>
      <c r="E64" s="37" t="s">
        <v>62</v>
      </c>
      <c r="F64" s="26" t="s">
        <v>51</v>
      </c>
      <c r="G64" s="23">
        <v>1</v>
      </c>
      <c r="H64" s="18">
        <v>1</v>
      </c>
    </row>
    <row r="65" spans="1:8" s="5" customFormat="1" ht="31.5" x14ac:dyDescent="0.25">
      <c r="A65" s="15">
        <f t="shared" si="0"/>
        <v>57</v>
      </c>
      <c r="B65" s="48" t="s">
        <v>142</v>
      </c>
      <c r="C65" s="38" t="s">
        <v>463</v>
      </c>
      <c r="D65" s="36" t="s">
        <v>464</v>
      </c>
      <c r="E65" s="37" t="s">
        <v>31</v>
      </c>
      <c r="F65" s="26" t="s">
        <v>51</v>
      </c>
      <c r="G65" s="23">
        <v>2</v>
      </c>
      <c r="H65" s="18">
        <v>1</v>
      </c>
    </row>
    <row r="66" spans="1:8" s="5" customFormat="1" ht="31.5" x14ac:dyDescent="0.25">
      <c r="A66" s="15">
        <f t="shared" si="0"/>
        <v>58</v>
      </c>
      <c r="B66" s="48" t="s">
        <v>143</v>
      </c>
      <c r="C66" s="38" t="s">
        <v>465</v>
      </c>
      <c r="D66" s="36" t="s">
        <v>466</v>
      </c>
      <c r="E66" s="37" t="s">
        <v>82</v>
      </c>
      <c r="F66" s="26" t="s">
        <v>51</v>
      </c>
      <c r="G66" s="23">
        <v>30</v>
      </c>
      <c r="H66" s="18">
        <v>2</v>
      </c>
    </row>
    <row r="67" spans="1:8" s="5" customFormat="1" ht="31.5" x14ac:dyDescent="0.25">
      <c r="A67" s="15">
        <f t="shared" si="0"/>
        <v>59</v>
      </c>
      <c r="B67" s="48" t="s">
        <v>144</v>
      </c>
      <c r="C67" s="38" t="s">
        <v>467</v>
      </c>
      <c r="D67" s="36" t="s">
        <v>468</v>
      </c>
      <c r="E67" s="37" t="s">
        <v>66</v>
      </c>
      <c r="F67" s="26" t="s">
        <v>51</v>
      </c>
      <c r="G67" s="23">
        <v>1</v>
      </c>
      <c r="H67" s="18">
        <v>1</v>
      </c>
    </row>
    <row r="68" spans="1:8" s="5" customFormat="1" ht="31.5" x14ac:dyDescent="0.25">
      <c r="A68" s="15">
        <f t="shared" si="0"/>
        <v>60</v>
      </c>
      <c r="B68" s="48" t="s">
        <v>145</v>
      </c>
      <c r="C68" s="34" t="s">
        <v>469</v>
      </c>
      <c r="D68" s="34" t="s">
        <v>470</v>
      </c>
      <c r="E68" s="37" t="s">
        <v>642</v>
      </c>
      <c r="F68" s="26" t="s">
        <v>51</v>
      </c>
      <c r="G68" s="23">
        <v>960</v>
      </c>
      <c r="H68" s="18">
        <v>1</v>
      </c>
    </row>
    <row r="69" spans="1:8" s="5" customFormat="1" ht="31.5" x14ac:dyDescent="0.25">
      <c r="A69" s="15">
        <f t="shared" si="0"/>
        <v>61</v>
      </c>
      <c r="B69" s="48" t="s">
        <v>146</v>
      </c>
      <c r="C69" s="34" t="s">
        <v>469</v>
      </c>
      <c r="D69" s="34" t="s">
        <v>470</v>
      </c>
      <c r="E69" s="37" t="s">
        <v>642</v>
      </c>
      <c r="F69" s="26" t="s">
        <v>51</v>
      </c>
      <c r="G69" s="23">
        <v>4400</v>
      </c>
      <c r="H69" s="18">
        <v>2</v>
      </c>
    </row>
    <row r="70" spans="1:8" s="5" customFormat="1" ht="31.5" x14ac:dyDescent="0.25">
      <c r="A70" s="15">
        <f t="shared" si="0"/>
        <v>62</v>
      </c>
      <c r="B70" s="48" t="s">
        <v>147</v>
      </c>
      <c r="C70" s="34" t="s">
        <v>469</v>
      </c>
      <c r="D70" s="34" t="s">
        <v>470</v>
      </c>
      <c r="E70" s="37" t="s">
        <v>643</v>
      </c>
      <c r="F70" s="26" t="s">
        <v>51</v>
      </c>
      <c r="G70" s="23">
        <v>1680</v>
      </c>
      <c r="H70" s="18">
        <v>1</v>
      </c>
    </row>
    <row r="71" spans="1:8" s="5" customFormat="1" ht="31.5" x14ac:dyDescent="0.25">
      <c r="A71" s="15">
        <f t="shared" si="0"/>
        <v>63</v>
      </c>
      <c r="B71" s="48" t="s">
        <v>148</v>
      </c>
      <c r="C71" s="38" t="s">
        <v>21</v>
      </c>
      <c r="D71" s="39" t="s">
        <v>471</v>
      </c>
      <c r="E71" s="37" t="s">
        <v>643</v>
      </c>
      <c r="F71" s="26" t="s">
        <v>51</v>
      </c>
      <c r="G71" s="23">
        <v>600</v>
      </c>
      <c r="H71" s="18">
        <v>3</v>
      </c>
    </row>
    <row r="72" spans="1:8" s="5" customFormat="1" ht="31.5" x14ac:dyDescent="0.25">
      <c r="A72" s="15">
        <f t="shared" si="0"/>
        <v>64</v>
      </c>
      <c r="B72" s="48" t="s">
        <v>149</v>
      </c>
      <c r="C72" s="34" t="s">
        <v>469</v>
      </c>
      <c r="D72" s="34" t="s">
        <v>470</v>
      </c>
      <c r="E72" s="37" t="s">
        <v>46</v>
      </c>
      <c r="F72" s="26" t="s">
        <v>51</v>
      </c>
      <c r="G72" s="23">
        <v>1050</v>
      </c>
      <c r="H72" s="18">
        <v>1</v>
      </c>
    </row>
    <row r="73" spans="1:8" s="5" customFormat="1" ht="31.5" x14ac:dyDescent="0.25">
      <c r="A73" s="15">
        <f t="shared" si="0"/>
        <v>65</v>
      </c>
      <c r="B73" s="49" t="s">
        <v>150</v>
      </c>
      <c r="C73" s="43" t="s">
        <v>469</v>
      </c>
      <c r="D73" s="43" t="s">
        <v>470</v>
      </c>
      <c r="E73" s="37" t="s">
        <v>643</v>
      </c>
      <c r="F73" s="26" t="s">
        <v>51</v>
      </c>
      <c r="G73" s="23">
        <v>1812</v>
      </c>
      <c r="H73" s="18">
        <v>1</v>
      </c>
    </row>
    <row r="74" spans="1:8" s="5" customFormat="1" ht="31.5" x14ac:dyDescent="0.25">
      <c r="A74" s="15">
        <f t="shared" si="0"/>
        <v>66</v>
      </c>
      <c r="B74" s="49" t="s">
        <v>151</v>
      </c>
      <c r="C74" s="44" t="s">
        <v>21</v>
      </c>
      <c r="D74" s="45" t="s">
        <v>471</v>
      </c>
      <c r="E74" s="37" t="s">
        <v>644</v>
      </c>
      <c r="F74" s="26" t="s">
        <v>51</v>
      </c>
      <c r="G74" s="23">
        <v>264</v>
      </c>
      <c r="H74" s="18">
        <v>1</v>
      </c>
    </row>
    <row r="75" spans="1:8" s="5" customFormat="1" ht="31.5" x14ac:dyDescent="0.25">
      <c r="A75" s="15">
        <f t="shared" ref="A75:A138" si="1">+A74+1</f>
        <v>67</v>
      </c>
      <c r="B75" s="49" t="s">
        <v>152</v>
      </c>
      <c r="C75" s="44" t="s">
        <v>472</v>
      </c>
      <c r="D75" s="45" t="s">
        <v>473</v>
      </c>
      <c r="E75" s="37" t="s">
        <v>645</v>
      </c>
      <c r="F75" s="26" t="s">
        <v>51</v>
      </c>
      <c r="G75" s="23">
        <v>2000</v>
      </c>
      <c r="H75" s="18">
        <v>1</v>
      </c>
    </row>
    <row r="76" spans="1:8" s="5" customFormat="1" ht="31.5" x14ac:dyDescent="0.25">
      <c r="A76" s="15">
        <f t="shared" si="1"/>
        <v>68</v>
      </c>
      <c r="B76" s="49" t="s">
        <v>153</v>
      </c>
      <c r="C76" s="43" t="s">
        <v>469</v>
      </c>
      <c r="D76" s="46" t="s">
        <v>413</v>
      </c>
      <c r="E76" s="37" t="s">
        <v>646</v>
      </c>
      <c r="F76" s="26" t="s">
        <v>51</v>
      </c>
      <c r="G76" s="23">
        <v>2190</v>
      </c>
      <c r="H76" s="18">
        <v>1</v>
      </c>
    </row>
    <row r="77" spans="1:8" s="5" customFormat="1" ht="31.5" x14ac:dyDescent="0.25">
      <c r="A77" s="15">
        <f t="shared" si="1"/>
        <v>69</v>
      </c>
      <c r="B77" s="49" t="s">
        <v>154</v>
      </c>
      <c r="C77" s="43" t="s">
        <v>469</v>
      </c>
      <c r="D77" s="46" t="s">
        <v>413</v>
      </c>
      <c r="E77" s="37" t="s">
        <v>647</v>
      </c>
      <c r="F77" s="26" t="s">
        <v>51</v>
      </c>
      <c r="G77" s="23">
        <v>660</v>
      </c>
      <c r="H77" s="18">
        <v>1</v>
      </c>
    </row>
    <row r="78" spans="1:8" s="5" customFormat="1" ht="31.5" x14ac:dyDescent="0.25">
      <c r="A78" s="15">
        <f t="shared" si="1"/>
        <v>70</v>
      </c>
      <c r="B78" s="48" t="s">
        <v>155</v>
      </c>
      <c r="C78" s="34" t="s">
        <v>469</v>
      </c>
      <c r="D78" s="40" t="s">
        <v>413</v>
      </c>
      <c r="E78" s="37" t="s">
        <v>46</v>
      </c>
      <c r="F78" s="26" t="s">
        <v>51</v>
      </c>
      <c r="G78" s="23">
        <v>1044</v>
      </c>
      <c r="H78" s="18">
        <v>1</v>
      </c>
    </row>
    <row r="79" spans="1:8" s="5" customFormat="1" ht="18.75" x14ac:dyDescent="0.25">
      <c r="A79" s="15">
        <f t="shared" si="1"/>
        <v>71</v>
      </c>
      <c r="B79" s="48" t="s">
        <v>156</v>
      </c>
      <c r="C79" s="41" t="s">
        <v>474</v>
      </c>
      <c r="D79" s="40" t="s">
        <v>431</v>
      </c>
      <c r="E79" s="37" t="s">
        <v>31</v>
      </c>
      <c r="F79" s="26" t="s">
        <v>51</v>
      </c>
      <c r="G79" s="23">
        <v>4180</v>
      </c>
      <c r="H79" s="18">
        <v>3</v>
      </c>
    </row>
    <row r="80" spans="1:8" s="5" customFormat="1" ht="18.75" x14ac:dyDescent="0.25">
      <c r="A80" s="15">
        <f t="shared" si="1"/>
        <v>72</v>
      </c>
      <c r="B80" s="48" t="s">
        <v>157</v>
      </c>
      <c r="C80" s="41" t="s">
        <v>474</v>
      </c>
      <c r="D80" s="40" t="s">
        <v>431</v>
      </c>
      <c r="E80" s="37" t="s">
        <v>31</v>
      </c>
      <c r="F80" s="26" t="s">
        <v>51</v>
      </c>
      <c r="G80" s="23">
        <v>1820</v>
      </c>
      <c r="H80" s="18">
        <v>1</v>
      </c>
    </row>
    <row r="81" spans="1:8" s="5" customFormat="1" ht="31.5" x14ac:dyDescent="0.25">
      <c r="A81" s="15">
        <f t="shared" si="1"/>
        <v>73</v>
      </c>
      <c r="B81" s="48" t="s">
        <v>158</v>
      </c>
      <c r="C81" s="41" t="s">
        <v>475</v>
      </c>
      <c r="D81" s="36" t="s">
        <v>476</v>
      </c>
      <c r="E81" s="37" t="s">
        <v>77</v>
      </c>
      <c r="F81" s="26" t="s">
        <v>50</v>
      </c>
      <c r="G81" s="23">
        <v>34770</v>
      </c>
      <c r="H81" s="18">
        <v>1</v>
      </c>
    </row>
    <row r="82" spans="1:8" s="5" customFormat="1" ht="31.5" x14ac:dyDescent="0.25">
      <c r="A82" s="15">
        <f t="shared" si="1"/>
        <v>74</v>
      </c>
      <c r="B82" s="50" t="s">
        <v>159</v>
      </c>
      <c r="C82" s="42" t="s">
        <v>421</v>
      </c>
      <c r="D82" s="42" t="s">
        <v>477</v>
      </c>
      <c r="E82" s="33" t="s">
        <v>61</v>
      </c>
      <c r="F82" s="26" t="s">
        <v>51</v>
      </c>
      <c r="G82" s="23">
        <v>1288</v>
      </c>
      <c r="H82" s="18">
        <v>2</v>
      </c>
    </row>
    <row r="83" spans="1:8" s="5" customFormat="1" ht="31.5" x14ac:dyDescent="0.25">
      <c r="A83" s="15">
        <f t="shared" si="1"/>
        <v>75</v>
      </c>
      <c r="B83" s="33" t="s">
        <v>160</v>
      </c>
      <c r="C83" s="34" t="s">
        <v>72</v>
      </c>
      <c r="D83" s="34" t="s">
        <v>478</v>
      </c>
      <c r="E83" s="33" t="s">
        <v>31</v>
      </c>
      <c r="F83" s="26" t="s">
        <v>42</v>
      </c>
      <c r="G83" s="23">
        <v>1721</v>
      </c>
      <c r="H83" s="18">
        <v>28</v>
      </c>
    </row>
    <row r="84" spans="1:8" s="5" customFormat="1" ht="31.5" x14ac:dyDescent="0.25">
      <c r="A84" s="15">
        <f t="shared" si="1"/>
        <v>76</v>
      </c>
      <c r="B84" s="33" t="s">
        <v>161</v>
      </c>
      <c r="C84" s="34" t="s">
        <v>479</v>
      </c>
      <c r="D84" s="34" t="s">
        <v>480</v>
      </c>
      <c r="E84" s="33" t="s">
        <v>648</v>
      </c>
      <c r="F84" s="26" t="s">
        <v>40</v>
      </c>
      <c r="G84" s="23">
        <v>9555</v>
      </c>
      <c r="H84" s="18">
        <v>7</v>
      </c>
    </row>
    <row r="85" spans="1:8" s="5" customFormat="1" ht="31.5" x14ac:dyDescent="0.25">
      <c r="A85" s="15">
        <f t="shared" si="1"/>
        <v>77</v>
      </c>
      <c r="B85" s="33" t="s">
        <v>162</v>
      </c>
      <c r="C85" s="34" t="s">
        <v>481</v>
      </c>
      <c r="D85" s="34" t="s">
        <v>482</v>
      </c>
      <c r="E85" s="33" t="s">
        <v>33</v>
      </c>
      <c r="F85" s="26" t="s">
        <v>39</v>
      </c>
      <c r="G85" s="23">
        <v>20</v>
      </c>
      <c r="H85" s="18">
        <v>2</v>
      </c>
    </row>
    <row r="86" spans="1:8" s="5" customFormat="1" ht="31.5" x14ac:dyDescent="0.25">
      <c r="A86" s="15">
        <f t="shared" si="1"/>
        <v>78</v>
      </c>
      <c r="B86" s="33" t="s">
        <v>163</v>
      </c>
      <c r="C86" s="34" t="s">
        <v>60</v>
      </c>
      <c r="D86" s="34" t="s">
        <v>483</v>
      </c>
      <c r="E86" s="33" t="s">
        <v>49</v>
      </c>
      <c r="F86" s="26" t="s">
        <v>39</v>
      </c>
      <c r="G86" s="23">
        <v>3510</v>
      </c>
      <c r="H86" s="18">
        <v>1</v>
      </c>
    </row>
    <row r="87" spans="1:8" s="5" customFormat="1" ht="31.5" x14ac:dyDescent="0.25">
      <c r="A87" s="15">
        <f t="shared" si="1"/>
        <v>79</v>
      </c>
      <c r="B87" s="33" t="s">
        <v>164</v>
      </c>
      <c r="C87" s="34" t="s">
        <v>421</v>
      </c>
      <c r="D87" s="34" t="s">
        <v>484</v>
      </c>
      <c r="E87" s="33" t="s">
        <v>26</v>
      </c>
      <c r="F87" s="26" t="s">
        <v>39</v>
      </c>
      <c r="G87" s="23">
        <f>29+26+5</f>
        <v>60</v>
      </c>
      <c r="H87" s="18">
        <v>4</v>
      </c>
    </row>
    <row r="88" spans="1:8" s="5" customFormat="1" ht="31.5" x14ac:dyDescent="0.25">
      <c r="A88" s="15">
        <f t="shared" si="1"/>
        <v>80</v>
      </c>
      <c r="B88" s="33" t="s">
        <v>165</v>
      </c>
      <c r="C88" s="34" t="s">
        <v>474</v>
      </c>
      <c r="D88" s="34" t="s">
        <v>485</v>
      </c>
      <c r="E88" s="33" t="s">
        <v>31</v>
      </c>
      <c r="F88" s="26" t="s">
        <v>42</v>
      </c>
      <c r="G88" s="23">
        <v>2380</v>
      </c>
      <c r="H88" s="18">
        <v>1</v>
      </c>
    </row>
    <row r="89" spans="1:8" s="5" customFormat="1" ht="31.5" x14ac:dyDescent="0.25">
      <c r="A89" s="15">
        <f t="shared" si="1"/>
        <v>81</v>
      </c>
      <c r="B89" s="33" t="s">
        <v>166</v>
      </c>
      <c r="C89" s="34" t="s">
        <v>474</v>
      </c>
      <c r="D89" s="34" t="s">
        <v>485</v>
      </c>
      <c r="E89" s="33" t="s">
        <v>31</v>
      </c>
      <c r="F89" s="26" t="s">
        <v>42</v>
      </c>
      <c r="G89" s="23">
        <v>1360</v>
      </c>
      <c r="H89" s="18">
        <v>1</v>
      </c>
    </row>
    <row r="90" spans="1:8" s="5" customFormat="1" ht="31.5" x14ac:dyDescent="0.25">
      <c r="A90" s="15">
        <f t="shared" si="1"/>
        <v>82</v>
      </c>
      <c r="B90" s="33" t="s">
        <v>167</v>
      </c>
      <c r="C90" s="34" t="s">
        <v>474</v>
      </c>
      <c r="D90" s="34" t="s">
        <v>485</v>
      </c>
      <c r="E90" s="33" t="s">
        <v>31</v>
      </c>
      <c r="F90" s="26" t="s">
        <v>42</v>
      </c>
      <c r="G90" s="23">
        <v>2380</v>
      </c>
      <c r="H90" s="18">
        <v>1</v>
      </c>
    </row>
    <row r="91" spans="1:8" s="5" customFormat="1" ht="31.5" x14ac:dyDescent="0.25">
      <c r="A91" s="15">
        <f t="shared" si="1"/>
        <v>83</v>
      </c>
      <c r="B91" s="33" t="s">
        <v>168</v>
      </c>
      <c r="C91" s="34" t="s">
        <v>421</v>
      </c>
      <c r="D91" s="34" t="s">
        <v>484</v>
      </c>
      <c r="E91" s="33" t="s">
        <v>24</v>
      </c>
      <c r="F91" s="26" t="s">
        <v>39</v>
      </c>
      <c r="G91" s="23">
        <f>26+117</f>
        <v>143</v>
      </c>
      <c r="H91" s="18">
        <v>2</v>
      </c>
    </row>
    <row r="92" spans="1:8" s="5" customFormat="1" ht="31.5" x14ac:dyDescent="0.25">
      <c r="A92" s="15">
        <f t="shared" si="1"/>
        <v>84</v>
      </c>
      <c r="B92" s="33" t="s">
        <v>169</v>
      </c>
      <c r="C92" s="34" t="s">
        <v>486</v>
      </c>
      <c r="D92" s="34" t="s">
        <v>487</v>
      </c>
      <c r="E92" s="33" t="s">
        <v>34</v>
      </c>
      <c r="F92" s="26" t="s">
        <v>39</v>
      </c>
      <c r="G92" s="23">
        <v>8600</v>
      </c>
      <c r="H92" s="18">
        <v>66</v>
      </c>
    </row>
    <row r="93" spans="1:8" s="5" customFormat="1" ht="31.5" x14ac:dyDescent="0.25">
      <c r="A93" s="15">
        <f t="shared" si="1"/>
        <v>85</v>
      </c>
      <c r="B93" s="33" t="s">
        <v>170</v>
      </c>
      <c r="C93" s="34" t="s">
        <v>457</v>
      </c>
      <c r="D93" s="34" t="s">
        <v>488</v>
      </c>
      <c r="E93" s="33" t="s">
        <v>641</v>
      </c>
      <c r="F93" s="26" t="s">
        <v>40</v>
      </c>
      <c r="G93" s="23">
        <f>10048+14962+17908+17934+11828+7710</f>
        <v>80390</v>
      </c>
      <c r="H93" s="18">
        <v>6</v>
      </c>
    </row>
    <row r="94" spans="1:8" s="5" customFormat="1" ht="31.5" x14ac:dyDescent="0.25">
      <c r="A94" s="15">
        <f t="shared" si="1"/>
        <v>86</v>
      </c>
      <c r="B94" s="33" t="s">
        <v>171</v>
      </c>
      <c r="C94" s="34" t="s">
        <v>469</v>
      </c>
      <c r="D94" s="34" t="s">
        <v>470</v>
      </c>
      <c r="E94" s="33" t="s">
        <v>46</v>
      </c>
      <c r="F94" s="26" t="s">
        <v>39</v>
      </c>
      <c r="G94" s="23">
        <v>1100</v>
      </c>
      <c r="H94" s="18">
        <v>1</v>
      </c>
    </row>
    <row r="95" spans="1:8" s="5" customFormat="1" ht="31.5" x14ac:dyDescent="0.25">
      <c r="A95" s="15">
        <f t="shared" si="1"/>
        <v>87</v>
      </c>
      <c r="B95" s="33" t="s">
        <v>172</v>
      </c>
      <c r="C95" s="34" t="s">
        <v>469</v>
      </c>
      <c r="D95" s="34" t="s">
        <v>470</v>
      </c>
      <c r="E95" s="33" t="s">
        <v>73</v>
      </c>
      <c r="F95" s="26" t="s">
        <v>39</v>
      </c>
      <c r="G95" s="23">
        <v>7140</v>
      </c>
      <c r="H95" s="18">
        <v>1</v>
      </c>
    </row>
    <row r="96" spans="1:8" s="5" customFormat="1" ht="31.5" x14ac:dyDescent="0.25">
      <c r="A96" s="15">
        <f t="shared" si="1"/>
        <v>88</v>
      </c>
      <c r="B96" s="33" t="s">
        <v>173</v>
      </c>
      <c r="C96" s="34" t="s">
        <v>489</v>
      </c>
      <c r="D96" s="34" t="s">
        <v>490</v>
      </c>
      <c r="E96" s="33" t="s">
        <v>78</v>
      </c>
      <c r="F96" s="26" t="s">
        <v>39</v>
      </c>
      <c r="G96" s="23">
        <f>594+66+297</f>
        <v>957</v>
      </c>
      <c r="H96" s="18">
        <v>3</v>
      </c>
    </row>
    <row r="97" spans="1:8" s="5" customFormat="1" ht="31.5" x14ac:dyDescent="0.25">
      <c r="A97" s="15">
        <f t="shared" si="1"/>
        <v>89</v>
      </c>
      <c r="B97" s="33" t="s">
        <v>174</v>
      </c>
      <c r="C97" s="34" t="s">
        <v>469</v>
      </c>
      <c r="D97" s="34" t="s">
        <v>470</v>
      </c>
      <c r="E97" s="33" t="s">
        <v>35</v>
      </c>
      <c r="F97" s="26" t="s">
        <v>39</v>
      </c>
      <c r="G97" s="23">
        <v>1500</v>
      </c>
      <c r="H97" s="18">
        <v>1</v>
      </c>
    </row>
    <row r="98" spans="1:8" s="5" customFormat="1" ht="31.5" x14ac:dyDescent="0.25">
      <c r="A98" s="15">
        <f t="shared" si="1"/>
        <v>90</v>
      </c>
      <c r="B98" s="33" t="s">
        <v>175</v>
      </c>
      <c r="C98" s="34" t="s">
        <v>469</v>
      </c>
      <c r="D98" s="34" t="s">
        <v>470</v>
      </c>
      <c r="E98" s="33" t="s">
        <v>22</v>
      </c>
      <c r="F98" s="26" t="s">
        <v>39</v>
      </c>
      <c r="G98" s="23">
        <v>1734</v>
      </c>
      <c r="H98" s="18">
        <v>1</v>
      </c>
    </row>
    <row r="99" spans="1:8" s="5" customFormat="1" ht="31.5" x14ac:dyDescent="0.25">
      <c r="A99" s="15">
        <f t="shared" si="1"/>
        <v>91</v>
      </c>
      <c r="B99" s="33" t="s">
        <v>176</v>
      </c>
      <c r="C99" s="34" t="s">
        <v>421</v>
      </c>
      <c r="D99" s="34" t="s">
        <v>491</v>
      </c>
      <c r="E99" s="33" t="s">
        <v>26</v>
      </c>
      <c r="F99" s="26" t="s">
        <v>39</v>
      </c>
      <c r="G99" s="23">
        <f>43+68+13+30+39+47</f>
        <v>240</v>
      </c>
      <c r="H99" s="18">
        <v>6</v>
      </c>
    </row>
    <row r="100" spans="1:8" s="5" customFormat="1" ht="31.5" x14ac:dyDescent="0.25">
      <c r="A100" s="15">
        <f t="shared" si="1"/>
        <v>92</v>
      </c>
      <c r="B100" s="33" t="s">
        <v>177</v>
      </c>
      <c r="C100" s="34" t="s">
        <v>421</v>
      </c>
      <c r="D100" s="34" t="s">
        <v>492</v>
      </c>
      <c r="E100" s="33" t="s">
        <v>24</v>
      </c>
      <c r="F100" s="26" t="s">
        <v>39</v>
      </c>
      <c r="G100" s="23">
        <v>73</v>
      </c>
      <c r="H100" s="18">
        <v>1</v>
      </c>
    </row>
    <row r="101" spans="1:8" s="5" customFormat="1" ht="18.75" x14ac:dyDescent="0.25">
      <c r="A101" s="15">
        <f t="shared" si="1"/>
        <v>93</v>
      </c>
      <c r="B101" s="33" t="s">
        <v>178</v>
      </c>
      <c r="C101" s="34" t="s">
        <v>493</v>
      </c>
      <c r="D101" s="34" t="s">
        <v>494</v>
      </c>
      <c r="E101" s="33" t="s">
        <v>36</v>
      </c>
      <c r="F101" s="26" t="s">
        <v>40</v>
      </c>
      <c r="G101" s="23">
        <v>305.39999999999998</v>
      </c>
      <c r="H101" s="18">
        <v>1</v>
      </c>
    </row>
    <row r="102" spans="1:8" s="5" customFormat="1" ht="31.5" x14ac:dyDescent="0.25">
      <c r="A102" s="15">
        <f t="shared" si="1"/>
        <v>94</v>
      </c>
      <c r="B102" s="33" t="s">
        <v>179</v>
      </c>
      <c r="C102" s="34" t="s">
        <v>21</v>
      </c>
      <c r="D102" s="34" t="s">
        <v>471</v>
      </c>
      <c r="E102" s="33" t="s">
        <v>31</v>
      </c>
      <c r="F102" s="26" t="s">
        <v>39</v>
      </c>
      <c r="G102" s="23">
        <f>768+345+1815+2160+768</f>
        <v>5856</v>
      </c>
      <c r="H102" s="18">
        <v>5</v>
      </c>
    </row>
    <row r="103" spans="1:8" s="5" customFormat="1" ht="31.5" x14ac:dyDescent="0.25">
      <c r="A103" s="15">
        <f t="shared" si="1"/>
        <v>95</v>
      </c>
      <c r="B103" s="33" t="s">
        <v>180</v>
      </c>
      <c r="C103" s="34" t="s">
        <v>21</v>
      </c>
      <c r="D103" s="34" t="s">
        <v>471</v>
      </c>
      <c r="E103" s="33" t="s">
        <v>31</v>
      </c>
      <c r="F103" s="26" t="s">
        <v>39</v>
      </c>
      <c r="G103" s="23">
        <f>284+539+242+32+229+1020+32+242+1020+768+284</f>
        <v>4692</v>
      </c>
      <c r="H103" s="18">
        <v>11</v>
      </c>
    </row>
    <row r="104" spans="1:8" s="5" customFormat="1" ht="31.5" x14ac:dyDescent="0.25">
      <c r="A104" s="15">
        <f t="shared" si="1"/>
        <v>96</v>
      </c>
      <c r="B104" s="33" t="s">
        <v>181</v>
      </c>
      <c r="C104" s="34" t="s">
        <v>21</v>
      </c>
      <c r="D104" s="34" t="s">
        <v>471</v>
      </c>
      <c r="E104" s="33" t="s">
        <v>649</v>
      </c>
      <c r="F104" s="26" t="s">
        <v>39</v>
      </c>
      <c r="G104" s="23">
        <f>500+300+700+300</f>
        <v>1800</v>
      </c>
      <c r="H104" s="18">
        <v>4</v>
      </c>
    </row>
    <row r="105" spans="1:8" s="5" customFormat="1" ht="31.5" x14ac:dyDescent="0.25">
      <c r="A105" s="15">
        <f t="shared" si="1"/>
        <v>97</v>
      </c>
      <c r="B105" s="33" t="s">
        <v>182</v>
      </c>
      <c r="C105" s="34" t="s">
        <v>421</v>
      </c>
      <c r="D105" s="34" t="s">
        <v>484</v>
      </c>
      <c r="E105" s="33" t="s">
        <v>26</v>
      </c>
      <c r="F105" s="26" t="s">
        <v>39</v>
      </c>
      <c r="G105" s="23">
        <f>10+70+40</f>
        <v>120</v>
      </c>
      <c r="H105" s="18">
        <v>3</v>
      </c>
    </row>
    <row r="106" spans="1:8" s="5" customFormat="1" ht="31.5" x14ac:dyDescent="0.25">
      <c r="A106" s="15">
        <f t="shared" si="1"/>
        <v>98</v>
      </c>
      <c r="B106" s="33" t="s">
        <v>183</v>
      </c>
      <c r="C106" s="34" t="s">
        <v>495</v>
      </c>
      <c r="D106" s="34" t="s">
        <v>496</v>
      </c>
      <c r="E106" s="33" t="s">
        <v>650</v>
      </c>
      <c r="F106" s="26" t="s">
        <v>39</v>
      </c>
      <c r="G106" s="23">
        <v>32</v>
      </c>
      <c r="H106" s="18">
        <v>1</v>
      </c>
    </row>
    <row r="107" spans="1:8" s="5" customFormat="1" ht="47.25" x14ac:dyDescent="0.25">
      <c r="A107" s="15">
        <f t="shared" si="1"/>
        <v>99</v>
      </c>
      <c r="B107" s="33" t="s">
        <v>184</v>
      </c>
      <c r="C107" s="34" t="s">
        <v>497</v>
      </c>
      <c r="D107" s="34" t="s">
        <v>498</v>
      </c>
      <c r="E107" s="33" t="s">
        <v>25</v>
      </c>
      <c r="F107" s="26" t="s">
        <v>50</v>
      </c>
      <c r="G107" s="23">
        <f>10+220+300</f>
        <v>530</v>
      </c>
      <c r="H107" s="18">
        <v>3</v>
      </c>
    </row>
    <row r="108" spans="1:8" s="5" customFormat="1" ht="47.25" x14ac:dyDescent="0.25">
      <c r="A108" s="15">
        <f t="shared" si="1"/>
        <v>100</v>
      </c>
      <c r="B108" s="33" t="s">
        <v>185</v>
      </c>
      <c r="C108" s="34" t="s">
        <v>497</v>
      </c>
      <c r="D108" s="34" t="s">
        <v>498</v>
      </c>
      <c r="E108" s="33" t="s">
        <v>25</v>
      </c>
      <c r="F108" s="26" t="s">
        <v>50</v>
      </c>
      <c r="G108" s="23">
        <v>106</v>
      </c>
      <c r="H108" s="18">
        <v>1</v>
      </c>
    </row>
    <row r="109" spans="1:8" s="5" customFormat="1" ht="31.5" x14ac:dyDescent="0.25">
      <c r="A109" s="15">
        <f t="shared" si="1"/>
        <v>101</v>
      </c>
      <c r="B109" s="33" t="s">
        <v>186</v>
      </c>
      <c r="C109" s="34" t="s">
        <v>469</v>
      </c>
      <c r="D109" s="34" t="s">
        <v>470</v>
      </c>
      <c r="E109" s="33" t="s">
        <v>22</v>
      </c>
      <c r="F109" s="26" t="s">
        <v>39</v>
      </c>
      <c r="G109" s="23">
        <f>2700+2064</f>
        <v>4764</v>
      </c>
      <c r="H109" s="18">
        <v>2</v>
      </c>
    </row>
    <row r="110" spans="1:8" s="5" customFormat="1" ht="31.5" x14ac:dyDescent="0.25">
      <c r="A110" s="15">
        <f t="shared" si="1"/>
        <v>102</v>
      </c>
      <c r="B110" s="33" t="s">
        <v>187</v>
      </c>
      <c r="C110" s="34" t="s">
        <v>499</v>
      </c>
      <c r="D110" s="34" t="s">
        <v>500</v>
      </c>
      <c r="E110" s="33" t="s">
        <v>34</v>
      </c>
      <c r="F110" s="26" t="s">
        <v>39</v>
      </c>
      <c r="G110" s="23">
        <f>88+117+120+120+126+24+216+96+140+114+192+96+72+84+72+160+216+48+60+160+100+72</f>
        <v>2493</v>
      </c>
      <c r="H110" s="18">
        <v>22</v>
      </c>
    </row>
    <row r="111" spans="1:8" s="5" customFormat="1" ht="31.5" x14ac:dyDescent="0.25">
      <c r="A111" s="15">
        <f t="shared" si="1"/>
        <v>103</v>
      </c>
      <c r="B111" s="33" t="s">
        <v>188</v>
      </c>
      <c r="C111" s="34" t="s">
        <v>17</v>
      </c>
      <c r="D111" s="34" t="s">
        <v>18</v>
      </c>
      <c r="E111" s="33" t="s">
        <v>67</v>
      </c>
      <c r="F111" s="26" t="s">
        <v>41</v>
      </c>
      <c r="G111" s="23">
        <v>20.75</v>
      </c>
      <c r="H111" s="18">
        <v>3</v>
      </c>
    </row>
    <row r="112" spans="1:8" s="5" customFormat="1" ht="31.5" x14ac:dyDescent="0.25">
      <c r="A112" s="15">
        <f t="shared" si="1"/>
        <v>104</v>
      </c>
      <c r="B112" s="33" t="s">
        <v>189</v>
      </c>
      <c r="C112" s="34" t="s">
        <v>501</v>
      </c>
      <c r="D112" s="34" t="s">
        <v>502</v>
      </c>
      <c r="E112" s="33" t="s">
        <v>67</v>
      </c>
      <c r="F112" s="26" t="s">
        <v>41</v>
      </c>
      <c r="G112" s="23" t="s">
        <v>699</v>
      </c>
      <c r="H112" s="18">
        <v>1</v>
      </c>
    </row>
    <row r="113" spans="1:8" s="5" customFormat="1" ht="47.25" x14ac:dyDescent="0.25">
      <c r="A113" s="15">
        <f t="shared" si="1"/>
        <v>105</v>
      </c>
      <c r="B113" s="33" t="s">
        <v>190</v>
      </c>
      <c r="C113" s="34" t="s">
        <v>503</v>
      </c>
      <c r="D113" s="34" t="s">
        <v>504</v>
      </c>
      <c r="E113" s="33" t="s">
        <v>28</v>
      </c>
      <c r="F113" s="26" t="s">
        <v>40</v>
      </c>
      <c r="G113" s="23">
        <v>1008</v>
      </c>
      <c r="H113" s="18">
        <v>1</v>
      </c>
    </row>
    <row r="114" spans="1:8" s="5" customFormat="1" ht="31.5" x14ac:dyDescent="0.25">
      <c r="A114" s="15">
        <f t="shared" si="1"/>
        <v>106</v>
      </c>
      <c r="B114" s="33" t="s">
        <v>191</v>
      </c>
      <c r="C114" s="34" t="s">
        <v>505</v>
      </c>
      <c r="D114" s="34" t="s">
        <v>506</v>
      </c>
      <c r="E114" s="33" t="s">
        <v>28</v>
      </c>
      <c r="F114" s="26" t="s">
        <v>698</v>
      </c>
      <c r="G114" s="23">
        <v>33860</v>
      </c>
      <c r="H114" s="18">
        <v>1</v>
      </c>
    </row>
    <row r="115" spans="1:8" s="5" customFormat="1" ht="31.5" x14ac:dyDescent="0.25">
      <c r="A115" s="15">
        <f t="shared" si="1"/>
        <v>107</v>
      </c>
      <c r="B115" s="33" t="s">
        <v>192</v>
      </c>
      <c r="C115" s="34" t="s">
        <v>507</v>
      </c>
      <c r="D115" s="34" t="s">
        <v>11</v>
      </c>
      <c r="E115" s="33" t="s">
        <v>63</v>
      </c>
      <c r="F115" s="26" t="s">
        <v>39</v>
      </c>
      <c r="G115" s="23">
        <v>1326</v>
      </c>
      <c r="H115" s="18">
        <v>6</v>
      </c>
    </row>
    <row r="116" spans="1:8" s="5" customFormat="1" ht="31.5" x14ac:dyDescent="0.25">
      <c r="A116" s="15">
        <f t="shared" si="1"/>
        <v>108</v>
      </c>
      <c r="B116" s="33" t="s">
        <v>193</v>
      </c>
      <c r="C116" s="34" t="s">
        <v>508</v>
      </c>
      <c r="D116" s="34" t="s">
        <v>509</v>
      </c>
      <c r="E116" s="33" t="s">
        <v>33</v>
      </c>
      <c r="F116" s="26" t="s">
        <v>39</v>
      </c>
      <c r="G116" s="23">
        <v>110</v>
      </c>
      <c r="H116" s="18">
        <v>4</v>
      </c>
    </row>
    <row r="117" spans="1:8" s="5" customFormat="1" ht="31.5" x14ac:dyDescent="0.25">
      <c r="A117" s="30">
        <f t="shared" si="1"/>
        <v>109</v>
      </c>
      <c r="B117" s="31" t="s">
        <v>194</v>
      </c>
      <c r="C117" s="32" t="s">
        <v>510</v>
      </c>
      <c r="D117" s="32" t="s">
        <v>511</v>
      </c>
      <c r="E117" s="31" t="s">
        <v>651</v>
      </c>
      <c r="F117" s="18" t="s">
        <v>40</v>
      </c>
      <c r="G117" s="23">
        <v>151332</v>
      </c>
      <c r="H117" s="18">
        <v>1</v>
      </c>
    </row>
    <row r="118" spans="1:8" s="5" customFormat="1" ht="31.5" x14ac:dyDescent="0.25">
      <c r="A118" s="15">
        <f t="shared" si="1"/>
        <v>110</v>
      </c>
      <c r="B118" s="18" t="s">
        <v>195</v>
      </c>
      <c r="C118" s="20" t="s">
        <v>434</v>
      </c>
      <c r="D118" s="20" t="s">
        <v>512</v>
      </c>
      <c r="E118" s="18" t="s">
        <v>652</v>
      </c>
      <c r="F118" s="18" t="s">
        <v>40</v>
      </c>
      <c r="G118" s="23">
        <v>463313</v>
      </c>
      <c r="H118" s="18">
        <v>16</v>
      </c>
    </row>
    <row r="119" spans="1:8" s="5" customFormat="1" ht="31.5" x14ac:dyDescent="0.25">
      <c r="A119" s="15">
        <f t="shared" si="1"/>
        <v>111</v>
      </c>
      <c r="B119" s="18" t="s">
        <v>196</v>
      </c>
      <c r="C119" s="20" t="s">
        <v>434</v>
      </c>
      <c r="D119" s="20" t="s">
        <v>512</v>
      </c>
      <c r="E119" s="18" t="s">
        <v>652</v>
      </c>
      <c r="F119" s="18" t="s">
        <v>40</v>
      </c>
      <c r="G119" s="23">
        <v>463314</v>
      </c>
      <c r="H119" s="18">
        <v>17</v>
      </c>
    </row>
    <row r="120" spans="1:8" s="5" customFormat="1" ht="31.5" x14ac:dyDescent="0.25">
      <c r="A120" s="15">
        <f t="shared" si="1"/>
        <v>112</v>
      </c>
      <c r="B120" s="18" t="s">
        <v>197</v>
      </c>
      <c r="C120" s="20" t="s">
        <v>513</v>
      </c>
      <c r="D120" s="20" t="s">
        <v>514</v>
      </c>
      <c r="E120" s="18" t="s">
        <v>653</v>
      </c>
      <c r="F120" s="18" t="s">
        <v>39</v>
      </c>
      <c r="G120" s="23">
        <v>6720</v>
      </c>
      <c r="H120" s="18">
        <v>1</v>
      </c>
    </row>
    <row r="121" spans="1:8" s="5" customFormat="1" ht="31.5" x14ac:dyDescent="0.25">
      <c r="A121" s="15">
        <f t="shared" si="1"/>
        <v>113</v>
      </c>
      <c r="B121" s="18" t="s">
        <v>198</v>
      </c>
      <c r="C121" s="20" t="s">
        <v>469</v>
      </c>
      <c r="D121" s="20" t="s">
        <v>470</v>
      </c>
      <c r="E121" s="18" t="s">
        <v>76</v>
      </c>
      <c r="F121" s="18" t="s">
        <v>39</v>
      </c>
      <c r="G121" s="23">
        <v>1920</v>
      </c>
      <c r="H121" s="18">
        <v>2</v>
      </c>
    </row>
    <row r="122" spans="1:8" s="5" customFormat="1" ht="31.5" x14ac:dyDescent="0.25">
      <c r="A122" s="15">
        <f t="shared" si="1"/>
        <v>114</v>
      </c>
      <c r="B122" s="18" t="s">
        <v>199</v>
      </c>
      <c r="C122" s="20" t="s">
        <v>469</v>
      </c>
      <c r="D122" s="20" t="s">
        <v>470</v>
      </c>
      <c r="E122" s="18" t="s">
        <v>654</v>
      </c>
      <c r="F122" s="18" t="s">
        <v>39</v>
      </c>
      <c r="G122" s="23">
        <v>1458</v>
      </c>
      <c r="H122" s="18">
        <v>1</v>
      </c>
    </row>
    <row r="123" spans="1:8" s="5" customFormat="1" ht="31.5" x14ac:dyDescent="0.25">
      <c r="A123" s="15">
        <f t="shared" si="1"/>
        <v>115</v>
      </c>
      <c r="B123" s="18" t="s">
        <v>200</v>
      </c>
      <c r="C123" s="20" t="s">
        <v>469</v>
      </c>
      <c r="D123" s="20" t="s">
        <v>470</v>
      </c>
      <c r="E123" s="18" t="s">
        <v>76</v>
      </c>
      <c r="F123" s="18" t="s">
        <v>39</v>
      </c>
      <c r="G123" s="23">
        <v>1680</v>
      </c>
      <c r="H123" s="18">
        <v>1</v>
      </c>
    </row>
    <row r="124" spans="1:8" s="5" customFormat="1" ht="31.5" x14ac:dyDescent="0.25">
      <c r="A124" s="15">
        <f t="shared" si="1"/>
        <v>116</v>
      </c>
      <c r="B124" s="18" t="s">
        <v>201</v>
      </c>
      <c r="C124" s="20" t="s">
        <v>54</v>
      </c>
      <c r="D124" s="20" t="s">
        <v>515</v>
      </c>
      <c r="E124" s="18" t="s">
        <v>655</v>
      </c>
      <c r="F124" s="18" t="s">
        <v>40</v>
      </c>
      <c r="G124" s="23">
        <v>504</v>
      </c>
      <c r="H124" s="18">
        <v>1</v>
      </c>
    </row>
    <row r="125" spans="1:8" s="5" customFormat="1" ht="31.5" x14ac:dyDescent="0.25">
      <c r="A125" s="15">
        <f t="shared" si="1"/>
        <v>117</v>
      </c>
      <c r="B125" s="18" t="s">
        <v>202</v>
      </c>
      <c r="C125" s="20" t="s">
        <v>516</v>
      </c>
      <c r="D125" s="20" t="s">
        <v>514</v>
      </c>
      <c r="E125" s="18" t="s">
        <v>46</v>
      </c>
      <c r="F125" s="18" t="s">
        <v>39</v>
      </c>
      <c r="G125" s="23">
        <v>1728</v>
      </c>
      <c r="H125" s="18">
        <v>1</v>
      </c>
    </row>
    <row r="126" spans="1:8" s="5" customFormat="1" ht="31.5" x14ac:dyDescent="0.25">
      <c r="A126" s="15">
        <f t="shared" si="1"/>
        <v>118</v>
      </c>
      <c r="B126" s="18" t="s">
        <v>203</v>
      </c>
      <c r="C126" s="20" t="s">
        <v>12</v>
      </c>
      <c r="D126" s="20" t="s">
        <v>517</v>
      </c>
      <c r="E126" s="18" t="s">
        <v>27</v>
      </c>
      <c r="F126" s="18" t="s">
        <v>40</v>
      </c>
      <c r="G126" s="23">
        <v>7856</v>
      </c>
      <c r="H126" s="18">
        <v>4</v>
      </c>
    </row>
    <row r="127" spans="1:8" s="5" customFormat="1" ht="31.5" x14ac:dyDescent="0.25">
      <c r="A127" s="15">
        <f t="shared" si="1"/>
        <v>119</v>
      </c>
      <c r="B127" s="18" t="s">
        <v>204</v>
      </c>
      <c r="C127" s="20" t="s">
        <v>12</v>
      </c>
      <c r="D127" s="20" t="s">
        <v>517</v>
      </c>
      <c r="E127" s="18" t="s">
        <v>27</v>
      </c>
      <c r="F127" s="18" t="s">
        <v>40</v>
      </c>
      <c r="G127" s="23">
        <v>648</v>
      </c>
      <c r="H127" s="18">
        <v>1</v>
      </c>
    </row>
    <row r="128" spans="1:8" s="5" customFormat="1" ht="31.5" x14ac:dyDescent="0.25">
      <c r="A128" s="15">
        <f t="shared" si="1"/>
        <v>120</v>
      </c>
      <c r="B128" s="18" t="s">
        <v>205</v>
      </c>
      <c r="C128" s="20" t="s">
        <v>12</v>
      </c>
      <c r="D128" s="20" t="s">
        <v>517</v>
      </c>
      <c r="E128" s="18" t="s">
        <v>27</v>
      </c>
      <c r="F128" s="18" t="s">
        <v>40</v>
      </c>
      <c r="G128" s="23">
        <v>1180</v>
      </c>
      <c r="H128" s="18">
        <v>1</v>
      </c>
    </row>
    <row r="129" spans="1:8" s="5" customFormat="1" ht="18.75" x14ac:dyDescent="0.25">
      <c r="A129" s="15">
        <f t="shared" si="1"/>
        <v>121</v>
      </c>
      <c r="B129" s="18" t="s">
        <v>206</v>
      </c>
      <c r="C129" s="20" t="s">
        <v>427</v>
      </c>
      <c r="D129" s="20" t="s">
        <v>518</v>
      </c>
      <c r="E129" s="18" t="s">
        <v>656</v>
      </c>
      <c r="F129" s="18" t="s">
        <v>51</v>
      </c>
      <c r="G129" s="23">
        <v>17</v>
      </c>
      <c r="H129" s="18">
        <v>5</v>
      </c>
    </row>
    <row r="130" spans="1:8" s="5" customFormat="1" ht="31.5" x14ac:dyDescent="0.25">
      <c r="A130" s="15">
        <f t="shared" si="1"/>
        <v>122</v>
      </c>
      <c r="B130" s="18" t="s">
        <v>207</v>
      </c>
      <c r="C130" s="20" t="s">
        <v>519</v>
      </c>
      <c r="D130" s="20" t="s">
        <v>520</v>
      </c>
      <c r="E130" s="18" t="s">
        <v>28</v>
      </c>
      <c r="F130" s="18" t="s">
        <v>40</v>
      </c>
      <c r="G130" s="23">
        <v>111070</v>
      </c>
      <c r="H130" s="18">
        <v>1</v>
      </c>
    </row>
    <row r="131" spans="1:8" s="5" customFormat="1" ht="31.5" x14ac:dyDescent="0.25">
      <c r="A131" s="15">
        <f t="shared" si="1"/>
        <v>123</v>
      </c>
      <c r="B131" s="18" t="s">
        <v>208</v>
      </c>
      <c r="C131" s="20" t="s">
        <v>474</v>
      </c>
      <c r="D131" s="20" t="s">
        <v>521</v>
      </c>
      <c r="E131" s="18" t="s">
        <v>31</v>
      </c>
      <c r="F131" s="18" t="s">
        <v>39</v>
      </c>
      <c r="G131" s="23">
        <v>2919</v>
      </c>
      <c r="H131" s="18">
        <v>6</v>
      </c>
    </row>
    <row r="132" spans="1:8" s="5" customFormat="1" ht="31.5" x14ac:dyDescent="0.25">
      <c r="A132" s="15">
        <f t="shared" si="1"/>
        <v>124</v>
      </c>
      <c r="B132" s="18" t="s">
        <v>209</v>
      </c>
      <c r="C132" s="20" t="s">
        <v>522</v>
      </c>
      <c r="D132" s="20" t="s">
        <v>523</v>
      </c>
      <c r="E132" s="18" t="s">
        <v>641</v>
      </c>
      <c r="F132" s="18" t="s">
        <v>40</v>
      </c>
      <c r="G132" s="23">
        <v>11857</v>
      </c>
      <c r="H132" s="18">
        <v>7</v>
      </c>
    </row>
    <row r="133" spans="1:8" s="5" customFormat="1" ht="66" customHeight="1" x14ac:dyDescent="0.25">
      <c r="A133" s="15">
        <f t="shared" si="1"/>
        <v>125</v>
      </c>
      <c r="B133" s="18" t="s">
        <v>210</v>
      </c>
      <c r="C133" s="20" t="s">
        <v>421</v>
      </c>
      <c r="D133" s="20" t="s">
        <v>449</v>
      </c>
      <c r="E133" s="18" t="s">
        <v>24</v>
      </c>
      <c r="F133" s="18" t="s">
        <v>51</v>
      </c>
      <c r="G133" s="23">
        <v>423</v>
      </c>
      <c r="H133" s="18">
        <v>4</v>
      </c>
    </row>
    <row r="134" spans="1:8" s="5" customFormat="1" ht="31.5" x14ac:dyDescent="0.25">
      <c r="A134" s="15">
        <f t="shared" si="1"/>
        <v>126</v>
      </c>
      <c r="B134" s="18" t="s">
        <v>211</v>
      </c>
      <c r="C134" s="20" t="s">
        <v>505</v>
      </c>
      <c r="D134" s="20" t="s">
        <v>506</v>
      </c>
      <c r="E134" s="18" t="s">
        <v>29</v>
      </c>
      <c r="F134" s="18" t="s">
        <v>40</v>
      </c>
      <c r="G134" s="23">
        <v>4323</v>
      </c>
      <c r="H134" s="18">
        <v>1</v>
      </c>
    </row>
    <row r="135" spans="1:8" s="5" customFormat="1" ht="31.5" x14ac:dyDescent="0.25">
      <c r="A135" s="15">
        <f t="shared" si="1"/>
        <v>127</v>
      </c>
      <c r="B135" s="18" t="s">
        <v>212</v>
      </c>
      <c r="C135" s="20" t="s">
        <v>505</v>
      </c>
      <c r="D135" s="20" t="s">
        <v>506</v>
      </c>
      <c r="E135" s="18" t="s">
        <v>28</v>
      </c>
      <c r="F135" s="18" t="s">
        <v>40</v>
      </c>
      <c r="G135" s="23">
        <v>32066</v>
      </c>
      <c r="H135" s="18">
        <v>1</v>
      </c>
    </row>
    <row r="136" spans="1:8" s="5" customFormat="1" ht="31.5" x14ac:dyDescent="0.25">
      <c r="A136" s="15">
        <f t="shared" si="1"/>
        <v>128</v>
      </c>
      <c r="B136" s="18" t="s">
        <v>213</v>
      </c>
      <c r="C136" s="20" t="s">
        <v>505</v>
      </c>
      <c r="D136" s="20" t="s">
        <v>506</v>
      </c>
      <c r="E136" s="18" t="s">
        <v>28</v>
      </c>
      <c r="F136" s="18" t="s">
        <v>40</v>
      </c>
      <c r="G136" s="23">
        <v>34309</v>
      </c>
      <c r="H136" s="18">
        <v>1</v>
      </c>
    </row>
    <row r="137" spans="1:8" s="5" customFormat="1" ht="31.5" x14ac:dyDescent="0.25">
      <c r="A137" s="15">
        <f t="shared" si="1"/>
        <v>129</v>
      </c>
      <c r="B137" s="18" t="s">
        <v>214</v>
      </c>
      <c r="C137" s="20" t="s">
        <v>524</v>
      </c>
      <c r="D137" s="20" t="s">
        <v>525</v>
      </c>
      <c r="E137" s="18" t="s">
        <v>79</v>
      </c>
      <c r="F137" s="18" t="s">
        <v>51</v>
      </c>
      <c r="G137" s="23">
        <v>2460</v>
      </c>
      <c r="H137" s="18">
        <v>2</v>
      </c>
    </row>
    <row r="138" spans="1:8" s="5" customFormat="1" ht="31.5" x14ac:dyDescent="0.25">
      <c r="A138" s="15">
        <f t="shared" si="1"/>
        <v>130</v>
      </c>
      <c r="B138" s="18" t="s">
        <v>215</v>
      </c>
      <c r="C138" s="20" t="s">
        <v>469</v>
      </c>
      <c r="D138" s="20" t="s">
        <v>470</v>
      </c>
      <c r="E138" s="18" t="s">
        <v>46</v>
      </c>
      <c r="F138" s="18" t="s">
        <v>51</v>
      </c>
      <c r="G138" s="23">
        <v>1920</v>
      </c>
      <c r="H138" s="18">
        <v>1</v>
      </c>
    </row>
    <row r="139" spans="1:8" s="5" customFormat="1" ht="31.5" x14ac:dyDescent="0.25">
      <c r="A139" s="15">
        <f t="shared" ref="A139:A202" si="2">+A138+1</f>
        <v>131</v>
      </c>
      <c r="B139" s="18" t="s">
        <v>216</v>
      </c>
      <c r="C139" s="20" t="s">
        <v>434</v>
      </c>
      <c r="D139" s="20" t="s">
        <v>512</v>
      </c>
      <c r="E139" s="18" t="s">
        <v>652</v>
      </c>
      <c r="F139" s="18" t="s">
        <v>40</v>
      </c>
      <c r="G139" s="23">
        <v>9714</v>
      </c>
      <c r="H139" s="18">
        <v>25</v>
      </c>
    </row>
    <row r="140" spans="1:8" s="5" customFormat="1" ht="31.5" x14ac:dyDescent="0.25">
      <c r="A140" s="15">
        <f t="shared" si="2"/>
        <v>132</v>
      </c>
      <c r="B140" s="18" t="s">
        <v>217</v>
      </c>
      <c r="C140" s="20" t="s">
        <v>469</v>
      </c>
      <c r="D140" s="20" t="s">
        <v>470</v>
      </c>
      <c r="E140" s="18" t="s">
        <v>74</v>
      </c>
      <c r="F140" s="18" t="s">
        <v>51</v>
      </c>
      <c r="G140" s="23">
        <v>1653</v>
      </c>
      <c r="H140" s="18">
        <v>1</v>
      </c>
    </row>
    <row r="141" spans="1:8" s="5" customFormat="1" ht="31.5" x14ac:dyDescent="0.25">
      <c r="A141" s="15">
        <f t="shared" si="2"/>
        <v>133</v>
      </c>
      <c r="B141" s="18" t="s">
        <v>218</v>
      </c>
      <c r="C141" s="20" t="s">
        <v>469</v>
      </c>
      <c r="D141" s="20" t="s">
        <v>470</v>
      </c>
      <c r="E141" s="18" t="s">
        <v>46</v>
      </c>
      <c r="F141" s="18" t="s">
        <v>51</v>
      </c>
      <c r="G141" s="23">
        <v>1920</v>
      </c>
      <c r="H141" s="18">
        <v>1</v>
      </c>
    </row>
    <row r="142" spans="1:8" s="5" customFormat="1" ht="31.5" x14ac:dyDescent="0.25">
      <c r="A142" s="15">
        <f t="shared" si="2"/>
        <v>134</v>
      </c>
      <c r="B142" s="18" t="s">
        <v>219</v>
      </c>
      <c r="C142" s="20" t="s">
        <v>469</v>
      </c>
      <c r="D142" s="20" t="s">
        <v>470</v>
      </c>
      <c r="E142" s="18" t="s">
        <v>35</v>
      </c>
      <c r="F142" s="18" t="s">
        <v>51</v>
      </c>
      <c r="G142" s="23">
        <v>824</v>
      </c>
      <c r="H142" s="18">
        <v>1</v>
      </c>
    </row>
    <row r="143" spans="1:8" s="5" customFormat="1" ht="31.5" x14ac:dyDescent="0.25">
      <c r="A143" s="15">
        <f t="shared" si="2"/>
        <v>135</v>
      </c>
      <c r="B143" s="18" t="s">
        <v>220</v>
      </c>
      <c r="C143" s="20" t="s">
        <v>434</v>
      </c>
      <c r="D143" s="20" t="s">
        <v>512</v>
      </c>
      <c r="E143" s="18" t="s">
        <v>652</v>
      </c>
      <c r="F143" s="18" t="s">
        <v>40</v>
      </c>
      <c r="G143" s="23">
        <v>5840</v>
      </c>
      <c r="H143" s="18">
        <v>24</v>
      </c>
    </row>
    <row r="144" spans="1:8" s="5" customFormat="1" ht="31.5" x14ac:dyDescent="0.25">
      <c r="A144" s="15">
        <f t="shared" si="2"/>
        <v>136</v>
      </c>
      <c r="B144" s="18" t="s">
        <v>221</v>
      </c>
      <c r="C144" s="20" t="s">
        <v>469</v>
      </c>
      <c r="D144" s="20" t="s">
        <v>470</v>
      </c>
      <c r="E144" s="18" t="s">
        <v>48</v>
      </c>
      <c r="F144" s="18" t="s">
        <v>51</v>
      </c>
      <c r="G144" s="23">
        <v>5580</v>
      </c>
      <c r="H144" s="18">
        <v>1</v>
      </c>
    </row>
    <row r="145" spans="1:8" s="5" customFormat="1" ht="31.5" x14ac:dyDescent="0.25">
      <c r="A145" s="15">
        <f t="shared" si="2"/>
        <v>137</v>
      </c>
      <c r="B145" s="18" t="s">
        <v>222</v>
      </c>
      <c r="C145" s="20" t="s">
        <v>469</v>
      </c>
      <c r="D145" s="20" t="s">
        <v>470</v>
      </c>
      <c r="E145" s="18" t="s">
        <v>57</v>
      </c>
      <c r="F145" s="18" t="s">
        <v>51</v>
      </c>
      <c r="G145" s="23">
        <v>6024</v>
      </c>
      <c r="H145" s="18">
        <v>2</v>
      </c>
    </row>
    <row r="146" spans="1:8" s="5" customFormat="1" ht="31.5" x14ac:dyDescent="0.25">
      <c r="A146" s="15">
        <f t="shared" si="2"/>
        <v>138</v>
      </c>
      <c r="B146" s="18" t="s">
        <v>223</v>
      </c>
      <c r="C146" s="20" t="s">
        <v>526</v>
      </c>
      <c r="D146" s="20" t="s">
        <v>527</v>
      </c>
      <c r="E146" s="18" t="s">
        <v>657</v>
      </c>
      <c r="F146" s="18" t="s">
        <v>40</v>
      </c>
      <c r="G146" s="23">
        <v>492</v>
      </c>
      <c r="H146" s="18">
        <v>1</v>
      </c>
    </row>
    <row r="147" spans="1:8" s="5" customFormat="1" ht="31.5" x14ac:dyDescent="0.25">
      <c r="A147" s="15">
        <f t="shared" si="2"/>
        <v>139</v>
      </c>
      <c r="B147" s="18" t="s">
        <v>224</v>
      </c>
      <c r="C147" s="20" t="s">
        <v>421</v>
      </c>
      <c r="D147" s="20" t="s">
        <v>449</v>
      </c>
      <c r="E147" s="18" t="s">
        <v>24</v>
      </c>
      <c r="F147" s="18" t="s">
        <v>64</v>
      </c>
      <c r="G147" s="23">
        <v>60</v>
      </c>
      <c r="H147" s="18">
        <v>1</v>
      </c>
    </row>
    <row r="148" spans="1:8" s="5" customFormat="1" ht="31.5" x14ac:dyDescent="0.25">
      <c r="A148" s="15">
        <f t="shared" si="2"/>
        <v>140</v>
      </c>
      <c r="B148" s="18" t="s">
        <v>225</v>
      </c>
      <c r="C148" s="20" t="s">
        <v>528</v>
      </c>
      <c r="D148" s="20" t="s">
        <v>529</v>
      </c>
      <c r="E148" s="18" t="s">
        <v>29</v>
      </c>
      <c r="F148" s="18" t="s">
        <v>40</v>
      </c>
      <c r="G148" s="23">
        <v>44590</v>
      </c>
      <c r="H148" s="18">
        <v>1</v>
      </c>
    </row>
    <row r="149" spans="1:8" s="5" customFormat="1" ht="31.5" x14ac:dyDescent="0.25">
      <c r="A149" s="15">
        <f t="shared" si="2"/>
        <v>141</v>
      </c>
      <c r="B149" s="18" t="s">
        <v>226</v>
      </c>
      <c r="C149" s="20" t="s">
        <v>524</v>
      </c>
      <c r="D149" s="20" t="s">
        <v>525</v>
      </c>
      <c r="E149" s="18" t="s">
        <v>46</v>
      </c>
      <c r="F149" s="18" t="s">
        <v>51</v>
      </c>
      <c r="G149" s="23">
        <v>2510</v>
      </c>
      <c r="H149" s="18">
        <v>2</v>
      </c>
    </row>
    <row r="150" spans="1:8" s="5" customFormat="1" ht="31.5" x14ac:dyDescent="0.25">
      <c r="A150" s="15">
        <f t="shared" si="2"/>
        <v>142</v>
      </c>
      <c r="B150" s="18" t="s">
        <v>227</v>
      </c>
      <c r="C150" s="20" t="s">
        <v>530</v>
      </c>
      <c r="D150" s="20" t="s">
        <v>531</v>
      </c>
      <c r="E150" s="18" t="s">
        <v>49</v>
      </c>
      <c r="F150" s="18" t="s">
        <v>51</v>
      </c>
      <c r="G150" s="23">
        <v>11</v>
      </c>
      <c r="H150" s="18">
        <v>5</v>
      </c>
    </row>
    <row r="151" spans="1:8" s="5" customFormat="1" ht="31.5" x14ac:dyDescent="0.25">
      <c r="A151" s="15">
        <f t="shared" si="2"/>
        <v>143</v>
      </c>
      <c r="B151" s="18" t="s">
        <v>228</v>
      </c>
      <c r="C151" s="20" t="s">
        <v>21</v>
      </c>
      <c r="D151" s="20" t="s">
        <v>471</v>
      </c>
      <c r="E151" s="18" t="s">
        <v>658</v>
      </c>
      <c r="F151" s="18" t="s">
        <v>51</v>
      </c>
      <c r="G151" s="23">
        <v>750</v>
      </c>
      <c r="H151" s="18">
        <v>6</v>
      </c>
    </row>
    <row r="152" spans="1:8" s="5" customFormat="1" ht="31.5" x14ac:dyDescent="0.25">
      <c r="A152" s="15">
        <f t="shared" si="2"/>
        <v>144</v>
      </c>
      <c r="B152" s="18" t="s">
        <v>229</v>
      </c>
      <c r="C152" s="20" t="s">
        <v>434</v>
      </c>
      <c r="D152" s="20" t="s">
        <v>512</v>
      </c>
      <c r="E152" s="18" t="s">
        <v>652</v>
      </c>
      <c r="F152" s="18" t="s">
        <v>40</v>
      </c>
      <c r="G152" s="23">
        <v>4539</v>
      </c>
      <c r="H152" s="18">
        <v>23</v>
      </c>
    </row>
    <row r="153" spans="1:8" s="5" customFormat="1" ht="31.5" x14ac:dyDescent="0.25">
      <c r="A153" s="15">
        <f t="shared" si="2"/>
        <v>145</v>
      </c>
      <c r="B153" s="18" t="s">
        <v>230</v>
      </c>
      <c r="C153" s="20" t="s">
        <v>532</v>
      </c>
      <c r="D153" s="20" t="s">
        <v>533</v>
      </c>
      <c r="E153" s="18" t="s">
        <v>66</v>
      </c>
      <c r="F153" s="18" t="s">
        <v>64</v>
      </c>
      <c r="G153" s="23">
        <v>4</v>
      </c>
      <c r="H153" s="18">
        <v>1</v>
      </c>
    </row>
    <row r="154" spans="1:8" s="5" customFormat="1" ht="31.5" x14ac:dyDescent="0.25">
      <c r="A154" s="15">
        <f t="shared" si="2"/>
        <v>146</v>
      </c>
      <c r="B154" s="18" t="s">
        <v>231</v>
      </c>
      <c r="C154" s="20" t="s">
        <v>21</v>
      </c>
      <c r="D154" s="20" t="s">
        <v>471</v>
      </c>
      <c r="E154" s="18" t="s">
        <v>43</v>
      </c>
      <c r="F154" s="18" t="s">
        <v>51</v>
      </c>
      <c r="G154" s="23">
        <v>8515</v>
      </c>
      <c r="H154" s="18">
        <v>26</v>
      </c>
    </row>
    <row r="155" spans="1:8" s="5" customFormat="1" ht="31.5" x14ac:dyDescent="0.25">
      <c r="A155" s="15">
        <f t="shared" si="2"/>
        <v>147</v>
      </c>
      <c r="B155" s="18" t="s">
        <v>232</v>
      </c>
      <c r="C155" s="20" t="s">
        <v>421</v>
      </c>
      <c r="D155" s="20" t="s">
        <v>449</v>
      </c>
      <c r="E155" s="18" t="s">
        <v>24</v>
      </c>
      <c r="F155" s="18" t="s">
        <v>51</v>
      </c>
      <c r="G155" s="23">
        <v>1157</v>
      </c>
      <c r="H155" s="18">
        <v>2</v>
      </c>
    </row>
    <row r="156" spans="1:8" s="5" customFormat="1" ht="31.5" x14ac:dyDescent="0.25">
      <c r="A156" s="15">
        <f t="shared" si="2"/>
        <v>148</v>
      </c>
      <c r="B156" s="18" t="s">
        <v>233</v>
      </c>
      <c r="C156" s="20" t="s">
        <v>434</v>
      </c>
      <c r="D156" s="20" t="s">
        <v>512</v>
      </c>
      <c r="E156" s="18" t="s">
        <v>652</v>
      </c>
      <c r="F156" s="18" t="s">
        <v>40</v>
      </c>
      <c r="G156" s="23">
        <v>5419</v>
      </c>
      <c r="H156" s="18">
        <v>24</v>
      </c>
    </row>
    <row r="157" spans="1:8" s="5" customFormat="1" ht="31.5" x14ac:dyDescent="0.25">
      <c r="A157" s="15">
        <f t="shared" si="2"/>
        <v>149</v>
      </c>
      <c r="B157" s="18" t="s">
        <v>234</v>
      </c>
      <c r="C157" s="20" t="s">
        <v>534</v>
      </c>
      <c r="D157" s="20" t="s">
        <v>535</v>
      </c>
      <c r="E157" s="18" t="s">
        <v>25</v>
      </c>
      <c r="F157" s="18" t="s">
        <v>50</v>
      </c>
      <c r="G157" s="23">
        <v>396800</v>
      </c>
      <c r="H157" s="18">
        <v>1</v>
      </c>
    </row>
    <row r="158" spans="1:8" s="5" customFormat="1" ht="31.5" x14ac:dyDescent="0.25">
      <c r="A158" s="15">
        <f t="shared" si="2"/>
        <v>150</v>
      </c>
      <c r="B158" s="18" t="s">
        <v>235</v>
      </c>
      <c r="C158" s="20" t="s">
        <v>21</v>
      </c>
      <c r="D158" s="20" t="s">
        <v>471</v>
      </c>
      <c r="E158" s="18" t="s">
        <v>31</v>
      </c>
      <c r="F158" s="18" t="s">
        <v>42</v>
      </c>
      <c r="G158" s="23">
        <v>1792</v>
      </c>
      <c r="H158" s="18">
        <v>8</v>
      </c>
    </row>
    <row r="159" spans="1:8" s="5" customFormat="1" ht="31.5" x14ac:dyDescent="0.25">
      <c r="A159" s="15">
        <f t="shared" si="2"/>
        <v>151</v>
      </c>
      <c r="B159" s="18" t="s">
        <v>236</v>
      </c>
      <c r="C159" s="20" t="s">
        <v>21</v>
      </c>
      <c r="D159" s="20" t="s">
        <v>471</v>
      </c>
      <c r="E159" s="18" t="s">
        <v>31</v>
      </c>
      <c r="F159" s="18" t="s">
        <v>42</v>
      </c>
      <c r="G159" s="23">
        <v>6997</v>
      </c>
      <c r="H159" s="18">
        <v>7</v>
      </c>
    </row>
    <row r="160" spans="1:8" s="5" customFormat="1" ht="31.5" x14ac:dyDescent="0.25">
      <c r="A160" s="15">
        <f t="shared" si="2"/>
        <v>152</v>
      </c>
      <c r="B160" s="18" t="s">
        <v>237</v>
      </c>
      <c r="C160" s="20" t="s">
        <v>536</v>
      </c>
      <c r="D160" s="20" t="s">
        <v>537</v>
      </c>
      <c r="E160" s="18" t="s">
        <v>659</v>
      </c>
      <c r="F160" s="18" t="s">
        <v>51</v>
      </c>
      <c r="G160" s="23">
        <v>10</v>
      </c>
      <c r="H160" s="18">
        <v>1</v>
      </c>
    </row>
    <row r="161" spans="1:8" s="5" customFormat="1" ht="31.5" x14ac:dyDescent="0.25">
      <c r="A161" s="15">
        <f t="shared" si="2"/>
        <v>153</v>
      </c>
      <c r="B161" s="18" t="s">
        <v>238</v>
      </c>
      <c r="C161" s="20" t="s">
        <v>538</v>
      </c>
      <c r="D161" s="20" t="s">
        <v>535</v>
      </c>
      <c r="E161" s="18" t="s">
        <v>660</v>
      </c>
      <c r="F161" s="18" t="s">
        <v>42</v>
      </c>
      <c r="G161" s="23">
        <v>43</v>
      </c>
      <c r="H161" s="18">
        <v>25</v>
      </c>
    </row>
    <row r="162" spans="1:8" s="5" customFormat="1" ht="31.5" x14ac:dyDescent="0.25">
      <c r="A162" s="15">
        <f t="shared" si="2"/>
        <v>154</v>
      </c>
      <c r="B162" s="18" t="s">
        <v>239</v>
      </c>
      <c r="C162" s="20" t="s">
        <v>19</v>
      </c>
      <c r="D162" s="20" t="s">
        <v>438</v>
      </c>
      <c r="E162" s="18" t="s">
        <v>45</v>
      </c>
      <c r="F162" s="18" t="s">
        <v>40</v>
      </c>
      <c r="G162" s="23">
        <v>2705</v>
      </c>
      <c r="H162" s="18">
        <v>4</v>
      </c>
    </row>
    <row r="163" spans="1:8" s="5" customFormat="1" ht="31.5" x14ac:dyDescent="0.25">
      <c r="A163" s="15">
        <f t="shared" si="2"/>
        <v>155</v>
      </c>
      <c r="B163" s="18" t="s">
        <v>240</v>
      </c>
      <c r="C163" s="20" t="s">
        <v>19</v>
      </c>
      <c r="D163" s="20" t="s">
        <v>438</v>
      </c>
      <c r="E163" s="18" t="s">
        <v>45</v>
      </c>
      <c r="F163" s="18" t="s">
        <v>40</v>
      </c>
      <c r="G163" s="23">
        <v>84556</v>
      </c>
      <c r="H163" s="18">
        <v>4</v>
      </c>
    </row>
    <row r="164" spans="1:8" s="5" customFormat="1" ht="31.5" x14ac:dyDescent="0.25">
      <c r="A164" s="15">
        <f t="shared" si="2"/>
        <v>156</v>
      </c>
      <c r="B164" s="18" t="s">
        <v>241</v>
      </c>
      <c r="C164" s="20" t="s">
        <v>19</v>
      </c>
      <c r="D164" s="20" t="s">
        <v>438</v>
      </c>
      <c r="E164" s="18" t="s">
        <v>45</v>
      </c>
      <c r="F164" s="18" t="s">
        <v>40</v>
      </c>
      <c r="G164" s="23">
        <v>40554.5</v>
      </c>
      <c r="H164" s="18">
        <v>14</v>
      </c>
    </row>
    <row r="165" spans="1:8" s="5" customFormat="1" ht="31.5" x14ac:dyDescent="0.25">
      <c r="A165" s="15">
        <f t="shared" si="2"/>
        <v>157</v>
      </c>
      <c r="B165" s="18" t="s">
        <v>242</v>
      </c>
      <c r="C165" s="20" t="s">
        <v>434</v>
      </c>
      <c r="D165" s="20" t="s">
        <v>512</v>
      </c>
      <c r="E165" s="18" t="s">
        <v>652</v>
      </c>
      <c r="F165" s="18" t="s">
        <v>40</v>
      </c>
      <c r="G165" s="23">
        <v>12</v>
      </c>
      <c r="H165" s="18">
        <v>1</v>
      </c>
    </row>
    <row r="166" spans="1:8" s="5" customFormat="1" ht="31.5" x14ac:dyDescent="0.25">
      <c r="A166" s="15">
        <f t="shared" si="2"/>
        <v>158</v>
      </c>
      <c r="B166" s="18" t="s">
        <v>243</v>
      </c>
      <c r="C166" s="20" t="s">
        <v>539</v>
      </c>
      <c r="D166" s="20" t="s">
        <v>540</v>
      </c>
      <c r="E166" s="18" t="s">
        <v>25</v>
      </c>
      <c r="F166" s="18" t="s">
        <v>50</v>
      </c>
      <c r="G166" s="23">
        <v>89090</v>
      </c>
      <c r="H166" s="18">
        <v>1</v>
      </c>
    </row>
    <row r="167" spans="1:8" s="5" customFormat="1" ht="31.5" x14ac:dyDescent="0.25">
      <c r="A167" s="15">
        <f t="shared" si="2"/>
        <v>159</v>
      </c>
      <c r="B167" s="18" t="s">
        <v>244</v>
      </c>
      <c r="C167" s="20" t="s">
        <v>429</v>
      </c>
      <c r="D167" s="20" t="s">
        <v>541</v>
      </c>
      <c r="E167" s="18" t="s">
        <v>59</v>
      </c>
      <c r="F167" s="18" t="s">
        <v>40</v>
      </c>
      <c r="G167" s="23">
        <v>161815</v>
      </c>
      <c r="H167" s="18">
        <v>9</v>
      </c>
    </row>
    <row r="168" spans="1:8" s="5" customFormat="1" ht="31.5" x14ac:dyDescent="0.25">
      <c r="A168" s="15">
        <f t="shared" si="2"/>
        <v>160</v>
      </c>
      <c r="B168" s="18" t="s">
        <v>245</v>
      </c>
      <c r="C168" s="20" t="s">
        <v>421</v>
      </c>
      <c r="D168" s="20" t="s">
        <v>449</v>
      </c>
      <c r="E168" s="18" t="s">
        <v>26</v>
      </c>
      <c r="F168" s="18" t="s">
        <v>51</v>
      </c>
      <c r="G168" s="23">
        <v>52</v>
      </c>
      <c r="H168" s="18">
        <v>5</v>
      </c>
    </row>
    <row r="169" spans="1:8" s="5" customFormat="1" ht="31.5" x14ac:dyDescent="0.25">
      <c r="A169" s="15">
        <f t="shared" si="2"/>
        <v>161</v>
      </c>
      <c r="B169" s="18" t="s">
        <v>246</v>
      </c>
      <c r="C169" s="20" t="s">
        <v>542</v>
      </c>
      <c r="D169" s="20" t="s">
        <v>543</v>
      </c>
      <c r="E169" s="18" t="s">
        <v>28</v>
      </c>
      <c r="F169" s="18" t="s">
        <v>40</v>
      </c>
      <c r="G169" s="23">
        <v>50</v>
      </c>
      <c r="H169" s="18">
        <v>1</v>
      </c>
    </row>
    <row r="170" spans="1:8" s="5" customFormat="1" ht="31.5" x14ac:dyDescent="0.25">
      <c r="A170" s="15">
        <f t="shared" si="2"/>
        <v>162</v>
      </c>
      <c r="B170" s="18" t="s">
        <v>247</v>
      </c>
      <c r="C170" s="20" t="s">
        <v>544</v>
      </c>
      <c r="D170" s="20" t="s">
        <v>545</v>
      </c>
      <c r="E170" s="18" t="s">
        <v>28</v>
      </c>
      <c r="F170" s="18" t="s">
        <v>40</v>
      </c>
      <c r="G170" s="23">
        <f>90+71+G693287</f>
        <v>161</v>
      </c>
      <c r="H170" s="18">
        <v>3</v>
      </c>
    </row>
    <row r="171" spans="1:8" s="5" customFormat="1" ht="31.5" x14ac:dyDescent="0.25">
      <c r="A171" s="15">
        <f t="shared" si="2"/>
        <v>163</v>
      </c>
      <c r="B171" s="18" t="s">
        <v>248</v>
      </c>
      <c r="C171" s="20" t="s">
        <v>528</v>
      </c>
      <c r="D171" s="20" t="s">
        <v>529</v>
      </c>
      <c r="E171" s="18" t="s">
        <v>28</v>
      </c>
      <c r="F171" s="18" t="s">
        <v>40</v>
      </c>
      <c r="G171" s="23">
        <f>12510+34975+15805</f>
        <v>63290</v>
      </c>
      <c r="H171" s="18">
        <v>3</v>
      </c>
    </row>
    <row r="172" spans="1:8" s="5" customFormat="1" ht="31.5" x14ac:dyDescent="0.25">
      <c r="A172" s="15">
        <f t="shared" si="2"/>
        <v>164</v>
      </c>
      <c r="B172" s="18" t="s">
        <v>249</v>
      </c>
      <c r="C172" s="20" t="s">
        <v>522</v>
      </c>
      <c r="D172" s="20" t="s">
        <v>523</v>
      </c>
      <c r="E172" s="18" t="s">
        <v>641</v>
      </c>
      <c r="F172" s="18" t="s">
        <v>40</v>
      </c>
      <c r="G172" s="23">
        <f>508+1125+1009+536+500+500+868+1113</f>
        <v>6159</v>
      </c>
      <c r="H172" s="18">
        <v>8</v>
      </c>
    </row>
    <row r="173" spans="1:8" s="5" customFormat="1" ht="31.5" x14ac:dyDescent="0.25">
      <c r="A173" s="15">
        <f t="shared" si="2"/>
        <v>165</v>
      </c>
      <c r="B173" s="18" t="s">
        <v>250</v>
      </c>
      <c r="C173" s="20" t="s">
        <v>21</v>
      </c>
      <c r="D173" s="20" t="s">
        <v>471</v>
      </c>
      <c r="E173" s="18" t="s">
        <v>31</v>
      </c>
      <c r="F173" s="18" t="s">
        <v>39</v>
      </c>
      <c r="G173" s="23">
        <f>3120+3120</f>
        <v>6240</v>
      </c>
      <c r="H173" s="18">
        <v>2</v>
      </c>
    </row>
    <row r="174" spans="1:8" s="5" customFormat="1" ht="31.5" x14ac:dyDescent="0.25">
      <c r="A174" s="15">
        <f t="shared" si="2"/>
        <v>166</v>
      </c>
      <c r="B174" s="18" t="s">
        <v>251</v>
      </c>
      <c r="C174" s="20" t="s">
        <v>469</v>
      </c>
      <c r="D174" s="20" t="s">
        <v>470</v>
      </c>
      <c r="E174" s="18" t="s">
        <v>661</v>
      </c>
      <c r="F174" s="18" t="s">
        <v>39</v>
      </c>
      <c r="G174" s="23">
        <v>564</v>
      </c>
      <c r="H174" s="18">
        <v>1</v>
      </c>
    </row>
    <row r="175" spans="1:8" s="5" customFormat="1" ht="31.5" x14ac:dyDescent="0.25">
      <c r="A175" s="15">
        <f t="shared" si="2"/>
        <v>167</v>
      </c>
      <c r="B175" s="18" t="s">
        <v>252</v>
      </c>
      <c r="C175" s="20" t="s">
        <v>434</v>
      </c>
      <c r="D175" s="20" t="s">
        <v>512</v>
      </c>
      <c r="E175" s="18" t="s">
        <v>662</v>
      </c>
      <c r="F175" s="18" t="s">
        <v>39</v>
      </c>
      <c r="G175" s="23">
        <f>7135+22095+50570+9570+29950</f>
        <v>119320</v>
      </c>
      <c r="H175" s="18">
        <v>5</v>
      </c>
    </row>
    <row r="176" spans="1:8" s="5" customFormat="1" ht="31.5" x14ac:dyDescent="0.25">
      <c r="A176" s="15">
        <f t="shared" si="2"/>
        <v>168</v>
      </c>
      <c r="B176" s="18" t="s">
        <v>253</v>
      </c>
      <c r="C176" s="20" t="s">
        <v>481</v>
      </c>
      <c r="D176" s="20" t="s">
        <v>482</v>
      </c>
      <c r="E176" s="18" t="s">
        <v>33</v>
      </c>
      <c r="F176" s="18" t="s">
        <v>39</v>
      </c>
      <c r="G176" s="23">
        <v>4</v>
      </c>
      <c r="H176" s="18">
        <v>4</v>
      </c>
    </row>
    <row r="177" spans="1:8" s="5" customFormat="1" ht="31.5" x14ac:dyDescent="0.25">
      <c r="A177" s="15">
        <f t="shared" si="2"/>
        <v>169</v>
      </c>
      <c r="B177" s="18" t="s">
        <v>254</v>
      </c>
      <c r="C177" s="20" t="s">
        <v>469</v>
      </c>
      <c r="D177" s="20" t="s">
        <v>470</v>
      </c>
      <c r="E177" s="18" t="s">
        <v>63</v>
      </c>
      <c r="F177" s="18" t="s">
        <v>39</v>
      </c>
      <c r="G177" s="23">
        <f>800+450+199</f>
        <v>1449</v>
      </c>
      <c r="H177" s="18">
        <v>7</v>
      </c>
    </row>
    <row r="178" spans="1:8" s="5" customFormat="1" ht="31.5" x14ac:dyDescent="0.25">
      <c r="A178" s="15">
        <f t="shared" si="2"/>
        <v>170</v>
      </c>
      <c r="B178" s="18" t="s">
        <v>255</v>
      </c>
      <c r="C178" s="20" t="s">
        <v>445</v>
      </c>
      <c r="D178" s="20" t="s">
        <v>446</v>
      </c>
      <c r="E178" s="18" t="s">
        <v>663</v>
      </c>
      <c r="F178" s="18" t="s">
        <v>39</v>
      </c>
      <c r="G178" s="23">
        <v>4380</v>
      </c>
      <c r="H178" s="18">
        <v>1</v>
      </c>
    </row>
    <row r="179" spans="1:8" s="5" customFormat="1" ht="31.5" x14ac:dyDescent="0.25">
      <c r="A179" s="15">
        <f t="shared" si="2"/>
        <v>171</v>
      </c>
      <c r="B179" s="18" t="s">
        <v>256</v>
      </c>
      <c r="C179" s="20" t="s">
        <v>19</v>
      </c>
      <c r="D179" s="20" t="s">
        <v>546</v>
      </c>
      <c r="E179" s="18" t="s">
        <v>664</v>
      </c>
      <c r="F179" s="18" t="s">
        <v>40</v>
      </c>
      <c r="G179" s="23">
        <f>906+445+1278+1266+609+766+692+1328+1126+1141+1141+1192+2004+1003+916+1343+676+1203+440+669+1848+2294+1234+1007+2967+1738+1139+2530+818</f>
        <v>35719</v>
      </c>
      <c r="H179" s="18">
        <v>29</v>
      </c>
    </row>
    <row r="180" spans="1:8" s="5" customFormat="1" ht="31.5" x14ac:dyDescent="0.25">
      <c r="A180" s="15">
        <f t="shared" si="2"/>
        <v>172</v>
      </c>
      <c r="B180" s="18" t="s">
        <v>257</v>
      </c>
      <c r="C180" s="20" t="s">
        <v>469</v>
      </c>
      <c r="D180" s="20" t="s">
        <v>470</v>
      </c>
      <c r="E180" s="18" t="s">
        <v>74</v>
      </c>
      <c r="F180" s="18" t="s">
        <v>39</v>
      </c>
      <c r="G180" s="23">
        <v>1186</v>
      </c>
      <c r="H180" s="18">
        <v>1</v>
      </c>
    </row>
    <row r="181" spans="1:8" s="5" customFormat="1" ht="31.5" x14ac:dyDescent="0.25">
      <c r="A181" s="15">
        <f t="shared" si="2"/>
        <v>173</v>
      </c>
      <c r="B181" s="18" t="s">
        <v>258</v>
      </c>
      <c r="C181" s="20" t="s">
        <v>547</v>
      </c>
      <c r="D181" s="20" t="s">
        <v>548</v>
      </c>
      <c r="E181" s="18" t="s">
        <v>665</v>
      </c>
      <c r="F181" s="18" t="s">
        <v>51</v>
      </c>
      <c r="G181" s="23">
        <v>20</v>
      </c>
      <c r="H181" s="18">
        <v>1</v>
      </c>
    </row>
    <row r="182" spans="1:8" s="5" customFormat="1" ht="31.5" x14ac:dyDescent="0.25">
      <c r="A182" s="15">
        <f t="shared" si="2"/>
        <v>174</v>
      </c>
      <c r="B182" s="18" t="s">
        <v>259</v>
      </c>
      <c r="C182" s="20" t="s">
        <v>72</v>
      </c>
      <c r="D182" s="20" t="s">
        <v>478</v>
      </c>
      <c r="E182" s="18" t="s">
        <v>31</v>
      </c>
      <c r="F182" s="18" t="s">
        <v>42</v>
      </c>
      <c r="G182" s="23">
        <f>13+117+24+10</f>
        <v>164</v>
      </c>
      <c r="H182" s="18">
        <v>4</v>
      </c>
    </row>
    <row r="183" spans="1:8" s="5" customFormat="1" ht="31.5" x14ac:dyDescent="0.25">
      <c r="A183" s="15">
        <f t="shared" si="2"/>
        <v>175</v>
      </c>
      <c r="B183" s="18" t="s">
        <v>260</v>
      </c>
      <c r="C183" s="20" t="s">
        <v>70</v>
      </c>
      <c r="D183" s="20" t="s">
        <v>71</v>
      </c>
      <c r="E183" s="18" t="s">
        <v>666</v>
      </c>
      <c r="F183" s="18" t="s">
        <v>39</v>
      </c>
      <c r="G183" s="23">
        <v>2000</v>
      </c>
      <c r="H183" s="18">
        <v>3</v>
      </c>
    </row>
    <row r="184" spans="1:8" s="5" customFormat="1" ht="31.5" x14ac:dyDescent="0.25">
      <c r="A184" s="15">
        <f t="shared" si="2"/>
        <v>176</v>
      </c>
      <c r="B184" s="18" t="s">
        <v>261</v>
      </c>
      <c r="C184" s="20" t="s">
        <v>21</v>
      </c>
      <c r="D184" s="20" t="s">
        <v>471</v>
      </c>
      <c r="E184" s="18" t="s">
        <v>31</v>
      </c>
      <c r="F184" s="18" t="s">
        <v>39</v>
      </c>
      <c r="G184" s="23">
        <f>12+4+280+941+24+6+24+38+42+56+18+10+38+949+33+8+42+18+280</f>
        <v>2823</v>
      </c>
      <c r="H184" s="18">
        <v>19</v>
      </c>
    </row>
    <row r="185" spans="1:8" s="5" customFormat="1" ht="31.5" x14ac:dyDescent="0.25">
      <c r="A185" s="15">
        <f t="shared" si="2"/>
        <v>177</v>
      </c>
      <c r="B185" s="18" t="s">
        <v>262</v>
      </c>
      <c r="C185" s="20" t="s">
        <v>52</v>
      </c>
      <c r="D185" s="20" t="s">
        <v>53</v>
      </c>
      <c r="E185" s="18" t="s">
        <v>27</v>
      </c>
      <c r="F185" s="18" t="s">
        <v>40</v>
      </c>
      <c r="G185" s="23">
        <v>20465</v>
      </c>
      <c r="H185" s="18">
        <v>1</v>
      </c>
    </row>
    <row r="186" spans="1:8" s="5" customFormat="1" ht="31.5" x14ac:dyDescent="0.25">
      <c r="A186" s="15">
        <f t="shared" si="2"/>
        <v>178</v>
      </c>
      <c r="B186" s="18" t="s">
        <v>263</v>
      </c>
      <c r="C186" s="20" t="s">
        <v>21</v>
      </c>
      <c r="D186" s="20" t="s">
        <v>471</v>
      </c>
      <c r="E186" s="18" t="s">
        <v>31</v>
      </c>
      <c r="F186" s="18" t="s">
        <v>39</v>
      </c>
      <c r="G186" s="23">
        <f>49+28+8+267+117+384</f>
        <v>853</v>
      </c>
      <c r="H186" s="18">
        <v>6</v>
      </c>
    </row>
    <row r="187" spans="1:8" s="5" customFormat="1" ht="31.5" x14ac:dyDescent="0.25">
      <c r="A187" s="15">
        <f t="shared" si="2"/>
        <v>179</v>
      </c>
      <c r="B187" s="18" t="s">
        <v>264</v>
      </c>
      <c r="C187" s="20" t="s">
        <v>417</v>
      </c>
      <c r="D187" s="20" t="s">
        <v>418</v>
      </c>
      <c r="E187" s="18" t="s">
        <v>659</v>
      </c>
      <c r="F187" s="18" t="s">
        <v>51</v>
      </c>
      <c r="G187" s="23">
        <v>4400</v>
      </c>
      <c r="H187" s="18">
        <v>1</v>
      </c>
    </row>
    <row r="188" spans="1:8" s="5" customFormat="1" ht="31.5" x14ac:dyDescent="0.25">
      <c r="A188" s="15">
        <f t="shared" si="2"/>
        <v>180</v>
      </c>
      <c r="B188" s="18" t="s">
        <v>265</v>
      </c>
      <c r="C188" s="20" t="s">
        <v>474</v>
      </c>
      <c r="D188" s="20" t="s">
        <v>485</v>
      </c>
      <c r="E188" s="18" t="s">
        <v>31</v>
      </c>
      <c r="F188" s="18" t="s">
        <v>51</v>
      </c>
      <c r="G188" s="23">
        <v>5</v>
      </c>
      <c r="H188" s="18">
        <v>3</v>
      </c>
    </row>
    <row r="189" spans="1:8" s="5" customFormat="1" ht="31.5" x14ac:dyDescent="0.25">
      <c r="A189" s="15">
        <f t="shared" si="2"/>
        <v>181</v>
      </c>
      <c r="B189" s="18" t="s">
        <v>266</v>
      </c>
      <c r="C189" s="20" t="s">
        <v>469</v>
      </c>
      <c r="D189" s="20" t="s">
        <v>470</v>
      </c>
      <c r="E189" s="18" t="s">
        <v>22</v>
      </c>
      <c r="F189" s="18" t="s">
        <v>51</v>
      </c>
      <c r="G189" s="23">
        <v>3200</v>
      </c>
      <c r="H189" s="18">
        <v>1</v>
      </c>
    </row>
    <row r="190" spans="1:8" s="5" customFormat="1" ht="31.5" x14ac:dyDescent="0.25">
      <c r="A190" s="15">
        <f t="shared" si="2"/>
        <v>182</v>
      </c>
      <c r="B190" s="18" t="s">
        <v>267</v>
      </c>
      <c r="C190" s="20" t="s">
        <v>549</v>
      </c>
      <c r="D190" s="20" t="s">
        <v>550</v>
      </c>
      <c r="E190" s="18" t="s">
        <v>27</v>
      </c>
      <c r="F190" s="18" t="s">
        <v>40</v>
      </c>
      <c r="G190" s="23">
        <v>59123</v>
      </c>
      <c r="H190" s="18">
        <v>8</v>
      </c>
    </row>
    <row r="191" spans="1:8" s="5" customFormat="1" ht="47.25" x14ac:dyDescent="0.25">
      <c r="A191" s="15">
        <f t="shared" si="2"/>
        <v>183</v>
      </c>
      <c r="B191" s="18" t="s">
        <v>268</v>
      </c>
      <c r="C191" s="20" t="s">
        <v>551</v>
      </c>
      <c r="D191" s="20" t="s">
        <v>552</v>
      </c>
      <c r="E191" s="18" t="s">
        <v>25</v>
      </c>
      <c r="F191" s="18" t="s">
        <v>50</v>
      </c>
      <c r="G191" s="23">
        <v>4012</v>
      </c>
      <c r="H191" s="18">
        <v>4</v>
      </c>
    </row>
    <row r="192" spans="1:8" s="5" customFormat="1" ht="31.5" x14ac:dyDescent="0.25">
      <c r="A192" s="15">
        <f t="shared" si="2"/>
        <v>184</v>
      </c>
      <c r="B192" s="18" t="s">
        <v>269</v>
      </c>
      <c r="C192" s="20" t="s">
        <v>549</v>
      </c>
      <c r="D192" s="20" t="s">
        <v>550</v>
      </c>
      <c r="E192" s="18" t="s">
        <v>27</v>
      </c>
      <c r="F192" s="18" t="s">
        <v>40</v>
      </c>
      <c r="G192" s="23">
        <v>92980</v>
      </c>
      <c r="H192" s="18">
        <v>5</v>
      </c>
    </row>
    <row r="193" spans="1:8" s="5" customFormat="1" ht="31.5" x14ac:dyDescent="0.25">
      <c r="A193" s="15">
        <f t="shared" si="2"/>
        <v>185</v>
      </c>
      <c r="B193" s="18" t="s">
        <v>270</v>
      </c>
      <c r="C193" s="20" t="s">
        <v>553</v>
      </c>
      <c r="D193" s="20" t="s">
        <v>554</v>
      </c>
      <c r="E193" s="18" t="s">
        <v>81</v>
      </c>
      <c r="F193" s="18" t="s">
        <v>51</v>
      </c>
      <c r="G193" s="23">
        <v>462</v>
      </c>
      <c r="H193" s="18">
        <v>2</v>
      </c>
    </row>
    <row r="194" spans="1:8" s="5" customFormat="1" ht="31.5" x14ac:dyDescent="0.25">
      <c r="A194" s="15">
        <f t="shared" si="2"/>
        <v>186</v>
      </c>
      <c r="B194" s="18" t="s">
        <v>271</v>
      </c>
      <c r="C194" s="20" t="s">
        <v>510</v>
      </c>
      <c r="D194" s="20" t="s">
        <v>511</v>
      </c>
      <c r="E194" s="18" t="s">
        <v>651</v>
      </c>
      <c r="F194" s="18" t="s">
        <v>40</v>
      </c>
      <c r="G194" s="23">
        <v>75915</v>
      </c>
      <c r="H194" s="18">
        <v>1</v>
      </c>
    </row>
    <row r="195" spans="1:8" s="5" customFormat="1" ht="31.5" x14ac:dyDescent="0.25">
      <c r="A195" s="15">
        <f t="shared" si="2"/>
        <v>187</v>
      </c>
      <c r="B195" s="18" t="s">
        <v>272</v>
      </c>
      <c r="C195" s="20" t="s">
        <v>553</v>
      </c>
      <c r="D195" s="20" t="s">
        <v>554</v>
      </c>
      <c r="E195" s="18" t="s">
        <v>22</v>
      </c>
      <c r="F195" s="18" t="s">
        <v>51</v>
      </c>
      <c r="G195" s="23">
        <v>2128</v>
      </c>
      <c r="H195" s="18">
        <v>3</v>
      </c>
    </row>
    <row r="196" spans="1:8" s="5" customFormat="1" ht="47.25" x14ac:dyDescent="0.25">
      <c r="A196" s="15">
        <f t="shared" si="2"/>
        <v>188</v>
      </c>
      <c r="B196" s="18" t="s">
        <v>273</v>
      </c>
      <c r="C196" s="20" t="s">
        <v>551</v>
      </c>
      <c r="D196" s="20" t="s">
        <v>552</v>
      </c>
      <c r="E196" s="18" t="s">
        <v>25</v>
      </c>
      <c r="F196" s="18" t="s">
        <v>50</v>
      </c>
      <c r="G196" s="23">
        <v>1112</v>
      </c>
      <c r="H196" s="18">
        <v>2</v>
      </c>
    </row>
    <row r="197" spans="1:8" s="5" customFormat="1" ht="47.25" x14ac:dyDescent="0.25">
      <c r="A197" s="15">
        <f t="shared" si="2"/>
        <v>189</v>
      </c>
      <c r="B197" s="18" t="s">
        <v>274</v>
      </c>
      <c r="C197" s="20" t="s">
        <v>551</v>
      </c>
      <c r="D197" s="20" t="s">
        <v>552</v>
      </c>
      <c r="E197" s="18" t="s">
        <v>25</v>
      </c>
      <c r="F197" s="18" t="s">
        <v>50</v>
      </c>
      <c r="G197" s="23">
        <v>4012</v>
      </c>
      <c r="H197" s="18">
        <v>4</v>
      </c>
    </row>
    <row r="198" spans="1:8" s="5" customFormat="1" ht="31.5" x14ac:dyDescent="0.25">
      <c r="A198" s="15">
        <f t="shared" si="2"/>
        <v>190</v>
      </c>
      <c r="B198" s="18" t="s">
        <v>275</v>
      </c>
      <c r="C198" s="20" t="s">
        <v>21</v>
      </c>
      <c r="D198" s="20" t="s">
        <v>471</v>
      </c>
      <c r="E198" s="18" t="s">
        <v>31</v>
      </c>
      <c r="F198" s="18" t="s">
        <v>51</v>
      </c>
      <c r="G198" s="23">
        <v>6229</v>
      </c>
      <c r="H198" s="18">
        <v>5</v>
      </c>
    </row>
    <row r="199" spans="1:8" s="5" customFormat="1" ht="31.5" x14ac:dyDescent="0.25">
      <c r="A199" s="15">
        <f t="shared" si="2"/>
        <v>191</v>
      </c>
      <c r="B199" s="18" t="s">
        <v>276</v>
      </c>
      <c r="C199" s="20" t="s">
        <v>555</v>
      </c>
      <c r="D199" s="20" t="s">
        <v>556</v>
      </c>
      <c r="E199" s="18" t="s">
        <v>667</v>
      </c>
      <c r="F199" s="18" t="s">
        <v>51</v>
      </c>
      <c r="G199" s="23">
        <v>4620</v>
      </c>
      <c r="H199" s="18">
        <v>1</v>
      </c>
    </row>
    <row r="200" spans="1:8" s="5" customFormat="1" ht="31.5" x14ac:dyDescent="0.25">
      <c r="A200" s="15">
        <f t="shared" si="2"/>
        <v>192</v>
      </c>
      <c r="B200" s="18" t="s">
        <v>277</v>
      </c>
      <c r="C200" s="20" t="s">
        <v>555</v>
      </c>
      <c r="D200" s="20" t="s">
        <v>556</v>
      </c>
      <c r="E200" s="18" t="s">
        <v>22</v>
      </c>
      <c r="F200" s="18" t="s">
        <v>51</v>
      </c>
      <c r="G200" s="23">
        <v>2128</v>
      </c>
      <c r="H200" s="18">
        <v>3</v>
      </c>
    </row>
    <row r="201" spans="1:8" s="5" customFormat="1" ht="31.5" x14ac:dyDescent="0.25">
      <c r="A201" s="15">
        <f t="shared" si="2"/>
        <v>193</v>
      </c>
      <c r="B201" s="18" t="s">
        <v>278</v>
      </c>
      <c r="C201" s="20" t="s">
        <v>557</v>
      </c>
      <c r="D201" s="20" t="s">
        <v>558</v>
      </c>
      <c r="E201" s="18" t="s">
        <v>22</v>
      </c>
      <c r="F201" s="18" t="s">
        <v>51</v>
      </c>
      <c r="G201" s="23">
        <v>2828</v>
      </c>
      <c r="H201" s="18">
        <v>4</v>
      </c>
    </row>
    <row r="202" spans="1:8" s="5" customFormat="1" ht="31.5" x14ac:dyDescent="0.25">
      <c r="A202" s="15">
        <f t="shared" si="2"/>
        <v>194</v>
      </c>
      <c r="B202" s="18" t="s">
        <v>279</v>
      </c>
      <c r="C202" s="20" t="s">
        <v>559</v>
      </c>
      <c r="D202" s="20" t="s">
        <v>560</v>
      </c>
      <c r="E202" s="18" t="s">
        <v>668</v>
      </c>
      <c r="F202" s="18" t="s">
        <v>51</v>
      </c>
      <c r="G202" s="23">
        <v>6</v>
      </c>
      <c r="H202" s="18">
        <v>2</v>
      </c>
    </row>
    <row r="203" spans="1:8" s="5" customFormat="1" ht="31.5" x14ac:dyDescent="0.25">
      <c r="A203" s="15">
        <f t="shared" ref="A203:A266" si="3">+A202+1</f>
        <v>195</v>
      </c>
      <c r="B203" s="18" t="s">
        <v>280</v>
      </c>
      <c r="C203" s="20" t="s">
        <v>561</v>
      </c>
      <c r="D203" s="20" t="s">
        <v>562</v>
      </c>
      <c r="E203" s="18" t="s">
        <v>659</v>
      </c>
      <c r="F203" s="18" t="s">
        <v>51</v>
      </c>
      <c r="G203" s="23">
        <v>4400</v>
      </c>
      <c r="H203" s="18">
        <v>1</v>
      </c>
    </row>
    <row r="204" spans="1:8" s="5" customFormat="1" ht="31.5" x14ac:dyDescent="0.25">
      <c r="A204" s="15">
        <f t="shared" si="3"/>
        <v>196</v>
      </c>
      <c r="B204" s="18" t="s">
        <v>281</v>
      </c>
      <c r="C204" s="20" t="s">
        <v>434</v>
      </c>
      <c r="D204" s="20" t="s">
        <v>512</v>
      </c>
      <c r="E204" s="18" t="s">
        <v>68</v>
      </c>
      <c r="F204" s="18" t="s">
        <v>40</v>
      </c>
      <c r="G204" s="23">
        <v>6385</v>
      </c>
      <c r="H204" s="18">
        <v>2</v>
      </c>
    </row>
    <row r="205" spans="1:8" s="5" customFormat="1" ht="31.5" x14ac:dyDescent="0.25">
      <c r="A205" s="15">
        <f t="shared" si="3"/>
        <v>197</v>
      </c>
      <c r="B205" s="18" t="s">
        <v>282</v>
      </c>
      <c r="C205" s="20" t="s">
        <v>21</v>
      </c>
      <c r="D205" s="20" t="s">
        <v>563</v>
      </c>
      <c r="E205" s="18" t="s">
        <v>47</v>
      </c>
      <c r="F205" s="18" t="s">
        <v>51</v>
      </c>
      <c r="G205" s="23">
        <v>150</v>
      </c>
      <c r="H205" s="18">
        <v>2</v>
      </c>
    </row>
    <row r="206" spans="1:8" s="5" customFormat="1" ht="31.5" x14ac:dyDescent="0.25">
      <c r="A206" s="15">
        <f t="shared" si="3"/>
        <v>198</v>
      </c>
      <c r="B206" s="18" t="s">
        <v>283</v>
      </c>
      <c r="C206" s="20" t="s">
        <v>21</v>
      </c>
      <c r="D206" s="20" t="s">
        <v>563</v>
      </c>
      <c r="E206" s="18" t="s">
        <v>669</v>
      </c>
      <c r="F206" s="18" t="s">
        <v>51</v>
      </c>
      <c r="G206" s="23">
        <v>1935</v>
      </c>
      <c r="H206" s="18">
        <v>15</v>
      </c>
    </row>
    <row r="207" spans="1:8" s="5" customFormat="1" ht="31.5" x14ac:dyDescent="0.25">
      <c r="A207" s="15">
        <f t="shared" si="3"/>
        <v>199</v>
      </c>
      <c r="B207" s="18" t="s">
        <v>284</v>
      </c>
      <c r="C207" s="20" t="s">
        <v>21</v>
      </c>
      <c r="D207" s="20" t="s">
        <v>563</v>
      </c>
      <c r="E207" s="18" t="s">
        <v>44</v>
      </c>
      <c r="F207" s="18" t="s">
        <v>51</v>
      </c>
      <c r="G207" s="23">
        <v>505</v>
      </c>
      <c r="H207" s="18">
        <v>1</v>
      </c>
    </row>
    <row r="208" spans="1:8" s="5" customFormat="1" ht="31.5" x14ac:dyDescent="0.25">
      <c r="A208" s="15">
        <f t="shared" si="3"/>
        <v>200</v>
      </c>
      <c r="B208" s="18" t="s">
        <v>285</v>
      </c>
      <c r="C208" s="20" t="s">
        <v>12</v>
      </c>
      <c r="D208" s="20" t="s">
        <v>564</v>
      </c>
      <c r="E208" s="18" t="s">
        <v>27</v>
      </c>
      <c r="F208" s="18" t="s">
        <v>40</v>
      </c>
      <c r="G208" s="23">
        <v>958.6</v>
      </c>
      <c r="H208" s="18">
        <v>7</v>
      </c>
    </row>
    <row r="209" spans="1:8" s="5" customFormat="1" ht="31.5" x14ac:dyDescent="0.25">
      <c r="A209" s="15">
        <f t="shared" si="3"/>
        <v>201</v>
      </c>
      <c r="B209" s="18" t="s">
        <v>286</v>
      </c>
      <c r="C209" s="20" t="s">
        <v>12</v>
      </c>
      <c r="D209" s="20" t="s">
        <v>564</v>
      </c>
      <c r="E209" s="18" t="s">
        <v>27</v>
      </c>
      <c r="F209" s="18" t="s">
        <v>40</v>
      </c>
      <c r="G209" s="23">
        <v>7847</v>
      </c>
      <c r="H209" s="18">
        <v>5</v>
      </c>
    </row>
    <row r="210" spans="1:8" s="5" customFormat="1" ht="31.5" x14ac:dyDescent="0.25">
      <c r="A210" s="15">
        <f t="shared" si="3"/>
        <v>202</v>
      </c>
      <c r="B210" s="18" t="s">
        <v>287</v>
      </c>
      <c r="C210" s="20" t="s">
        <v>12</v>
      </c>
      <c r="D210" s="20" t="s">
        <v>564</v>
      </c>
      <c r="E210" s="18" t="s">
        <v>27</v>
      </c>
      <c r="F210" s="18" t="s">
        <v>40</v>
      </c>
      <c r="G210" s="23">
        <v>9184</v>
      </c>
      <c r="H210" s="18">
        <v>2</v>
      </c>
    </row>
    <row r="211" spans="1:8" s="5" customFormat="1" ht="31.5" x14ac:dyDescent="0.25">
      <c r="A211" s="15">
        <f t="shared" si="3"/>
        <v>203</v>
      </c>
      <c r="B211" s="18" t="s">
        <v>288</v>
      </c>
      <c r="C211" s="20" t="s">
        <v>21</v>
      </c>
      <c r="D211" s="20" t="s">
        <v>563</v>
      </c>
      <c r="E211" s="18" t="s">
        <v>35</v>
      </c>
      <c r="F211" s="18" t="s">
        <v>51</v>
      </c>
      <c r="G211" s="23">
        <v>672</v>
      </c>
      <c r="H211" s="18">
        <v>1</v>
      </c>
    </row>
    <row r="212" spans="1:8" s="5" customFormat="1" ht="31.5" x14ac:dyDescent="0.25">
      <c r="A212" s="15">
        <f t="shared" si="3"/>
        <v>204</v>
      </c>
      <c r="B212" s="18" t="s">
        <v>289</v>
      </c>
      <c r="C212" s="20" t="s">
        <v>12</v>
      </c>
      <c r="D212" s="20" t="s">
        <v>564</v>
      </c>
      <c r="E212" s="18" t="s">
        <v>27</v>
      </c>
      <c r="F212" s="18" t="s">
        <v>40</v>
      </c>
      <c r="G212" s="23">
        <v>26</v>
      </c>
      <c r="H212" s="18">
        <v>2</v>
      </c>
    </row>
    <row r="213" spans="1:8" s="5" customFormat="1" ht="31.5" x14ac:dyDescent="0.25">
      <c r="A213" s="15">
        <f t="shared" si="3"/>
        <v>205</v>
      </c>
      <c r="B213" s="18" t="s">
        <v>290</v>
      </c>
      <c r="C213" s="20" t="s">
        <v>12</v>
      </c>
      <c r="D213" s="20" t="s">
        <v>564</v>
      </c>
      <c r="E213" s="18" t="s">
        <v>27</v>
      </c>
      <c r="F213" s="18" t="s">
        <v>40</v>
      </c>
      <c r="G213" s="23">
        <v>15182</v>
      </c>
      <c r="H213" s="18">
        <v>3</v>
      </c>
    </row>
    <row r="214" spans="1:8" s="5" customFormat="1" ht="31.5" x14ac:dyDescent="0.25">
      <c r="A214" s="15">
        <f t="shared" si="3"/>
        <v>206</v>
      </c>
      <c r="B214" s="18" t="s">
        <v>291</v>
      </c>
      <c r="C214" s="20" t="s">
        <v>21</v>
      </c>
      <c r="D214" s="20" t="s">
        <v>563</v>
      </c>
      <c r="E214" s="18" t="s">
        <v>669</v>
      </c>
      <c r="F214" s="18" t="s">
        <v>51</v>
      </c>
      <c r="G214" s="23">
        <v>7948</v>
      </c>
      <c r="H214" s="18">
        <v>16</v>
      </c>
    </row>
    <row r="215" spans="1:8" s="5" customFormat="1" ht="31.5" x14ac:dyDescent="0.25">
      <c r="A215" s="15">
        <f t="shared" si="3"/>
        <v>207</v>
      </c>
      <c r="B215" s="18" t="s">
        <v>292</v>
      </c>
      <c r="C215" s="20" t="s">
        <v>12</v>
      </c>
      <c r="D215" s="20" t="s">
        <v>564</v>
      </c>
      <c r="E215" s="18" t="s">
        <v>27</v>
      </c>
      <c r="F215" s="18" t="s">
        <v>40</v>
      </c>
      <c r="G215" s="23">
        <v>26148</v>
      </c>
      <c r="H215" s="18">
        <v>2</v>
      </c>
    </row>
    <row r="216" spans="1:8" s="5" customFormat="1" ht="31.5" x14ac:dyDescent="0.25">
      <c r="A216" s="15">
        <f t="shared" si="3"/>
        <v>208</v>
      </c>
      <c r="B216" s="18" t="s">
        <v>293</v>
      </c>
      <c r="C216" s="20" t="s">
        <v>17</v>
      </c>
      <c r="D216" s="20" t="s">
        <v>565</v>
      </c>
      <c r="E216" s="18" t="s">
        <v>670</v>
      </c>
      <c r="F216" s="18" t="s">
        <v>41</v>
      </c>
      <c r="G216" s="23">
        <v>2</v>
      </c>
      <c r="H216" s="18">
        <v>1</v>
      </c>
    </row>
    <row r="217" spans="1:8" s="5" customFormat="1" ht="31.5" x14ac:dyDescent="0.25">
      <c r="A217" s="15">
        <f t="shared" si="3"/>
        <v>209</v>
      </c>
      <c r="B217" s="18" t="s">
        <v>294</v>
      </c>
      <c r="C217" s="20" t="s">
        <v>475</v>
      </c>
      <c r="D217" s="20" t="s">
        <v>478</v>
      </c>
      <c r="E217" s="18" t="s">
        <v>671</v>
      </c>
      <c r="F217" s="18" t="s">
        <v>50</v>
      </c>
      <c r="G217" s="23">
        <f>8100+8500</f>
        <v>16600</v>
      </c>
      <c r="H217" s="18">
        <v>2</v>
      </c>
    </row>
    <row r="218" spans="1:8" s="5" customFormat="1" ht="31.5" x14ac:dyDescent="0.25">
      <c r="A218" s="15">
        <f t="shared" si="3"/>
        <v>210</v>
      </c>
      <c r="B218" s="18" t="s">
        <v>295</v>
      </c>
      <c r="C218" s="20" t="s">
        <v>474</v>
      </c>
      <c r="D218" s="20" t="s">
        <v>521</v>
      </c>
      <c r="E218" s="18" t="s">
        <v>658</v>
      </c>
      <c r="F218" s="18" t="s">
        <v>38</v>
      </c>
      <c r="G218" s="23">
        <v>4940</v>
      </c>
      <c r="H218" s="18">
        <v>1</v>
      </c>
    </row>
    <row r="219" spans="1:8" s="5" customFormat="1" ht="31.5" x14ac:dyDescent="0.25">
      <c r="A219" s="15">
        <f t="shared" si="3"/>
        <v>211</v>
      </c>
      <c r="B219" s="18" t="s">
        <v>296</v>
      </c>
      <c r="C219" s="20" t="s">
        <v>474</v>
      </c>
      <c r="D219" s="20" t="s">
        <v>521</v>
      </c>
      <c r="E219" s="18" t="s">
        <v>658</v>
      </c>
      <c r="F219" s="18" t="s">
        <v>38</v>
      </c>
      <c r="G219" s="23">
        <v>6000</v>
      </c>
      <c r="H219" s="18">
        <v>1</v>
      </c>
    </row>
    <row r="220" spans="1:8" s="5" customFormat="1" ht="31.5" x14ac:dyDescent="0.25">
      <c r="A220" s="15">
        <f t="shared" si="3"/>
        <v>212</v>
      </c>
      <c r="B220" s="18" t="s">
        <v>297</v>
      </c>
      <c r="C220" s="20" t="s">
        <v>434</v>
      </c>
      <c r="D220" s="20" t="s">
        <v>512</v>
      </c>
      <c r="E220" s="18" t="s">
        <v>672</v>
      </c>
      <c r="F220" s="18" t="s">
        <v>40</v>
      </c>
      <c r="G220" s="23">
        <v>14888</v>
      </c>
      <c r="H220" s="18">
        <v>1</v>
      </c>
    </row>
    <row r="221" spans="1:8" s="5" customFormat="1" ht="31.5" x14ac:dyDescent="0.25">
      <c r="A221" s="15">
        <f t="shared" si="3"/>
        <v>213</v>
      </c>
      <c r="B221" s="18" t="s">
        <v>298</v>
      </c>
      <c r="C221" s="20" t="s">
        <v>434</v>
      </c>
      <c r="D221" s="20" t="s">
        <v>512</v>
      </c>
      <c r="E221" s="18" t="s">
        <v>68</v>
      </c>
      <c r="F221" s="18" t="s">
        <v>40</v>
      </c>
      <c r="G221" s="23">
        <f>6720+7690+7160</f>
        <v>21570</v>
      </c>
      <c r="H221" s="18">
        <v>3</v>
      </c>
    </row>
    <row r="222" spans="1:8" s="5" customFormat="1" ht="31.5" x14ac:dyDescent="0.25">
      <c r="A222" s="15">
        <f t="shared" si="3"/>
        <v>214</v>
      </c>
      <c r="B222" s="18" t="s">
        <v>299</v>
      </c>
      <c r="C222" s="20" t="s">
        <v>21</v>
      </c>
      <c r="D222" s="20" t="s">
        <v>424</v>
      </c>
      <c r="E222" s="18" t="s">
        <v>658</v>
      </c>
      <c r="F222" s="18" t="s">
        <v>39</v>
      </c>
      <c r="G222" s="23">
        <f>3120+3120</f>
        <v>6240</v>
      </c>
      <c r="H222" s="18">
        <v>2</v>
      </c>
    </row>
    <row r="223" spans="1:8" s="5" customFormat="1" ht="31.5" x14ac:dyDescent="0.25">
      <c r="A223" s="15">
        <f t="shared" si="3"/>
        <v>215</v>
      </c>
      <c r="B223" s="18" t="s">
        <v>300</v>
      </c>
      <c r="C223" s="20" t="s">
        <v>21</v>
      </c>
      <c r="D223" s="20" t="s">
        <v>424</v>
      </c>
      <c r="E223" s="18" t="s">
        <v>658</v>
      </c>
      <c r="F223" s="18" t="s">
        <v>39</v>
      </c>
      <c r="G223" s="23">
        <f>438+391+204+150+82+828+156+204+156+829+828+232</f>
        <v>4498</v>
      </c>
      <c r="H223" s="18">
        <v>12</v>
      </c>
    </row>
    <row r="224" spans="1:8" s="5" customFormat="1" ht="31.5" x14ac:dyDescent="0.25">
      <c r="A224" s="15">
        <f t="shared" si="3"/>
        <v>216</v>
      </c>
      <c r="B224" s="18" t="s">
        <v>301</v>
      </c>
      <c r="C224" s="20" t="s">
        <v>434</v>
      </c>
      <c r="D224" s="20" t="s">
        <v>512</v>
      </c>
      <c r="E224" s="18" t="s">
        <v>672</v>
      </c>
      <c r="F224" s="18" t="s">
        <v>40</v>
      </c>
      <c r="G224" s="23">
        <f>14290+15970</f>
        <v>30260</v>
      </c>
      <c r="H224" s="18">
        <v>2</v>
      </c>
    </row>
    <row r="225" spans="1:8" s="5" customFormat="1" ht="31.5" x14ac:dyDescent="0.25">
      <c r="A225" s="15">
        <f t="shared" si="3"/>
        <v>217</v>
      </c>
      <c r="B225" s="18" t="s">
        <v>302</v>
      </c>
      <c r="C225" s="20" t="s">
        <v>434</v>
      </c>
      <c r="D225" s="20" t="s">
        <v>512</v>
      </c>
      <c r="E225" s="18" t="s">
        <v>673</v>
      </c>
      <c r="F225" s="18" t="s">
        <v>40</v>
      </c>
      <c r="G225" s="23">
        <f>14590+7450</f>
        <v>22040</v>
      </c>
      <c r="H225" s="18">
        <v>2</v>
      </c>
    </row>
    <row r="226" spans="1:8" s="5" customFormat="1" ht="31.5" x14ac:dyDescent="0.25">
      <c r="A226" s="15">
        <f t="shared" si="3"/>
        <v>218</v>
      </c>
      <c r="B226" s="18" t="s">
        <v>303</v>
      </c>
      <c r="C226" s="20" t="s">
        <v>434</v>
      </c>
      <c r="D226" s="20" t="s">
        <v>512</v>
      </c>
      <c r="E226" s="18" t="s">
        <v>673</v>
      </c>
      <c r="F226" s="18" t="s">
        <v>40</v>
      </c>
      <c r="G226" s="23">
        <f>14560+18330+14460+13630</f>
        <v>60980</v>
      </c>
      <c r="H226" s="18">
        <v>4</v>
      </c>
    </row>
    <row r="227" spans="1:8" s="5" customFormat="1" ht="31.5" x14ac:dyDescent="0.25">
      <c r="A227" s="15">
        <f t="shared" si="3"/>
        <v>219</v>
      </c>
      <c r="B227" s="18" t="s">
        <v>304</v>
      </c>
      <c r="C227" s="20" t="s">
        <v>434</v>
      </c>
      <c r="D227" s="20" t="s">
        <v>512</v>
      </c>
      <c r="E227" s="18" t="s">
        <v>673</v>
      </c>
      <c r="F227" s="18" t="s">
        <v>40</v>
      </c>
      <c r="G227" s="23">
        <v>14160</v>
      </c>
      <c r="H227" s="18">
        <v>1</v>
      </c>
    </row>
    <row r="228" spans="1:8" s="5" customFormat="1" ht="31.5" x14ac:dyDescent="0.25">
      <c r="A228" s="15">
        <f t="shared" si="3"/>
        <v>220</v>
      </c>
      <c r="B228" s="18" t="s">
        <v>305</v>
      </c>
      <c r="C228" s="20" t="s">
        <v>434</v>
      </c>
      <c r="D228" s="20" t="s">
        <v>512</v>
      </c>
      <c r="E228" s="18" t="s">
        <v>673</v>
      </c>
      <c r="F228" s="18" t="s">
        <v>40</v>
      </c>
      <c r="G228" s="23">
        <v>13420</v>
      </c>
      <c r="H228" s="18">
        <v>1</v>
      </c>
    </row>
    <row r="229" spans="1:8" s="5" customFormat="1" ht="31.5" x14ac:dyDescent="0.25">
      <c r="A229" s="15">
        <f t="shared" si="3"/>
        <v>221</v>
      </c>
      <c r="B229" s="18" t="s">
        <v>306</v>
      </c>
      <c r="C229" s="20" t="s">
        <v>434</v>
      </c>
      <c r="D229" s="20" t="s">
        <v>512</v>
      </c>
      <c r="E229" s="18" t="s">
        <v>673</v>
      </c>
      <c r="F229" s="18" t="s">
        <v>40</v>
      </c>
      <c r="G229" s="23">
        <v>9150</v>
      </c>
      <c r="H229" s="18">
        <v>1</v>
      </c>
    </row>
    <row r="230" spans="1:8" s="5" customFormat="1" ht="31.5" x14ac:dyDescent="0.25">
      <c r="A230" s="15">
        <f t="shared" si="3"/>
        <v>222</v>
      </c>
      <c r="B230" s="18" t="s">
        <v>307</v>
      </c>
      <c r="C230" s="20" t="s">
        <v>21</v>
      </c>
      <c r="D230" s="20" t="s">
        <v>424</v>
      </c>
      <c r="E230" s="18" t="s">
        <v>658</v>
      </c>
      <c r="F230" s="18" t="s">
        <v>39</v>
      </c>
      <c r="G230" s="23">
        <f>935+1918+409+1344+1918</f>
        <v>6524</v>
      </c>
      <c r="H230" s="18">
        <v>5</v>
      </c>
    </row>
    <row r="231" spans="1:8" s="5" customFormat="1" ht="31.5" x14ac:dyDescent="0.25">
      <c r="A231" s="15">
        <f t="shared" si="3"/>
        <v>223</v>
      </c>
      <c r="B231" s="18" t="s">
        <v>308</v>
      </c>
      <c r="C231" s="20" t="s">
        <v>434</v>
      </c>
      <c r="D231" s="20" t="s">
        <v>512</v>
      </c>
      <c r="E231" s="18" t="s">
        <v>673</v>
      </c>
      <c r="F231" s="18" t="s">
        <v>40</v>
      </c>
      <c r="G231" s="23">
        <v>12785</v>
      </c>
      <c r="H231" s="18">
        <v>1</v>
      </c>
    </row>
    <row r="232" spans="1:8" s="5" customFormat="1" ht="31.5" x14ac:dyDescent="0.25">
      <c r="A232" s="15">
        <f t="shared" si="3"/>
        <v>224</v>
      </c>
      <c r="B232" s="18" t="s">
        <v>309</v>
      </c>
      <c r="C232" s="20" t="s">
        <v>434</v>
      </c>
      <c r="D232" s="20" t="s">
        <v>512</v>
      </c>
      <c r="E232" s="18" t="s">
        <v>673</v>
      </c>
      <c r="F232" s="18" t="s">
        <v>40</v>
      </c>
      <c r="G232" s="23">
        <v>8730</v>
      </c>
      <c r="H232" s="18">
        <v>1</v>
      </c>
    </row>
    <row r="233" spans="1:8" s="5" customFormat="1" ht="31.5" x14ac:dyDescent="0.25">
      <c r="A233" s="15">
        <f t="shared" si="3"/>
        <v>225</v>
      </c>
      <c r="B233" s="18" t="s">
        <v>310</v>
      </c>
      <c r="C233" s="20" t="s">
        <v>474</v>
      </c>
      <c r="D233" s="20" t="s">
        <v>521</v>
      </c>
      <c r="E233" s="18" t="s">
        <v>658</v>
      </c>
      <c r="F233" s="18" t="s">
        <v>38</v>
      </c>
      <c r="G233" s="23">
        <v>200</v>
      </c>
      <c r="H233" s="18">
        <v>1</v>
      </c>
    </row>
    <row r="234" spans="1:8" s="5" customFormat="1" ht="31.5" x14ac:dyDescent="0.25">
      <c r="A234" s="8">
        <f t="shared" si="3"/>
        <v>226</v>
      </c>
      <c r="B234" s="18" t="s">
        <v>311</v>
      </c>
      <c r="C234" s="20" t="s">
        <v>474</v>
      </c>
      <c r="D234" s="20" t="s">
        <v>521</v>
      </c>
      <c r="E234" s="18" t="s">
        <v>658</v>
      </c>
      <c r="F234" s="18" t="s">
        <v>38</v>
      </c>
      <c r="G234" s="23">
        <f>1000+530</f>
        <v>1530</v>
      </c>
      <c r="H234" s="18">
        <v>2</v>
      </c>
    </row>
    <row r="235" spans="1:8" s="5" customFormat="1" ht="31.5" x14ac:dyDescent="0.25">
      <c r="A235" s="8">
        <f t="shared" si="3"/>
        <v>227</v>
      </c>
      <c r="B235" s="18" t="s">
        <v>312</v>
      </c>
      <c r="C235" s="20" t="s">
        <v>566</v>
      </c>
      <c r="D235" s="20" t="s">
        <v>567</v>
      </c>
      <c r="E235" s="18" t="s">
        <v>49</v>
      </c>
      <c r="F235" s="18" t="s">
        <v>58</v>
      </c>
      <c r="G235" s="23">
        <f>1000+300+200</f>
        <v>1500</v>
      </c>
      <c r="H235" s="18">
        <v>3</v>
      </c>
    </row>
    <row r="236" spans="1:8" s="5" customFormat="1" ht="31.5" x14ac:dyDescent="0.25">
      <c r="A236" s="8">
        <f t="shared" si="3"/>
        <v>228</v>
      </c>
      <c r="B236" s="18" t="s">
        <v>313</v>
      </c>
      <c r="C236" s="20" t="s">
        <v>21</v>
      </c>
      <c r="D236" s="20" t="s">
        <v>424</v>
      </c>
      <c r="E236" s="18" t="s">
        <v>658</v>
      </c>
      <c r="F236" s="18" t="s">
        <v>39</v>
      </c>
      <c r="G236" s="23">
        <f>400+124+248+541+952+400+1200+124+553</f>
        <v>4542</v>
      </c>
      <c r="H236" s="18">
        <v>9</v>
      </c>
    </row>
    <row r="237" spans="1:8" s="5" customFormat="1" ht="47.25" x14ac:dyDescent="0.25">
      <c r="A237" s="8">
        <f t="shared" si="3"/>
        <v>229</v>
      </c>
      <c r="B237" s="18" t="s">
        <v>314</v>
      </c>
      <c r="C237" s="20" t="s">
        <v>568</v>
      </c>
      <c r="D237" s="20" t="s">
        <v>569</v>
      </c>
      <c r="E237" s="18" t="s">
        <v>569</v>
      </c>
      <c r="F237" s="18" t="s">
        <v>40</v>
      </c>
      <c r="G237" s="23">
        <v>2000</v>
      </c>
      <c r="H237" s="18">
        <v>1</v>
      </c>
    </row>
    <row r="238" spans="1:8" s="5" customFormat="1" ht="31.5" x14ac:dyDescent="0.25">
      <c r="A238" s="8">
        <f t="shared" si="3"/>
        <v>230</v>
      </c>
      <c r="B238" s="18" t="s">
        <v>315</v>
      </c>
      <c r="C238" s="20" t="s">
        <v>474</v>
      </c>
      <c r="D238" s="20" t="s">
        <v>521</v>
      </c>
      <c r="E238" s="18" t="s">
        <v>658</v>
      </c>
      <c r="F238" s="18" t="s">
        <v>38</v>
      </c>
      <c r="G238" s="23">
        <v>2006</v>
      </c>
      <c r="H238" s="18">
        <v>1</v>
      </c>
    </row>
    <row r="239" spans="1:8" s="5" customFormat="1" ht="31.5" x14ac:dyDescent="0.25">
      <c r="A239" s="8">
        <f t="shared" si="3"/>
        <v>231</v>
      </c>
      <c r="B239" s="18" t="s">
        <v>316</v>
      </c>
      <c r="C239" s="20" t="s">
        <v>474</v>
      </c>
      <c r="D239" s="20" t="s">
        <v>521</v>
      </c>
      <c r="E239" s="18" t="s">
        <v>658</v>
      </c>
      <c r="F239" s="18" t="s">
        <v>38</v>
      </c>
      <c r="G239" s="23">
        <v>1994</v>
      </c>
      <c r="H239" s="18">
        <v>1</v>
      </c>
    </row>
    <row r="240" spans="1:8" s="5" customFormat="1" ht="31.5" x14ac:dyDescent="0.25">
      <c r="A240" s="8">
        <f t="shared" si="3"/>
        <v>232</v>
      </c>
      <c r="B240" s="18" t="s">
        <v>317</v>
      </c>
      <c r="C240" s="20" t="s">
        <v>570</v>
      </c>
      <c r="D240" s="20" t="s">
        <v>571</v>
      </c>
      <c r="E240" s="18" t="s">
        <v>674</v>
      </c>
      <c r="F240" s="18" t="s">
        <v>64</v>
      </c>
      <c r="G240" s="23">
        <f>5010+5010</f>
        <v>10020</v>
      </c>
      <c r="H240" s="18">
        <v>2</v>
      </c>
    </row>
    <row r="241" spans="1:8" s="5" customFormat="1" ht="31.5" x14ac:dyDescent="0.25">
      <c r="A241" s="8">
        <f t="shared" si="3"/>
        <v>233</v>
      </c>
      <c r="B241" s="18" t="s">
        <v>318</v>
      </c>
      <c r="C241" s="20" t="s">
        <v>568</v>
      </c>
      <c r="D241" s="20" t="s">
        <v>569</v>
      </c>
      <c r="E241" s="18" t="s">
        <v>27</v>
      </c>
      <c r="F241" s="18" t="s">
        <v>40</v>
      </c>
      <c r="G241" s="23">
        <f>18286+4117</f>
        <v>22403</v>
      </c>
      <c r="H241" s="18">
        <v>2</v>
      </c>
    </row>
    <row r="242" spans="1:8" s="5" customFormat="1" ht="31.5" x14ac:dyDescent="0.25">
      <c r="A242" s="8">
        <f t="shared" si="3"/>
        <v>234</v>
      </c>
      <c r="B242" s="18" t="s">
        <v>319</v>
      </c>
      <c r="C242" s="20" t="s">
        <v>528</v>
      </c>
      <c r="D242" s="20" t="s">
        <v>20</v>
      </c>
      <c r="E242" s="18" t="s">
        <v>28</v>
      </c>
      <c r="F242" s="18" t="s">
        <v>40</v>
      </c>
      <c r="G242" s="23">
        <f>41500+22330</f>
        <v>63830</v>
      </c>
      <c r="H242" s="18">
        <v>2</v>
      </c>
    </row>
    <row r="243" spans="1:8" s="5" customFormat="1" ht="31.5" x14ac:dyDescent="0.25">
      <c r="A243" s="8">
        <f t="shared" si="3"/>
        <v>235</v>
      </c>
      <c r="B243" s="18" t="s">
        <v>320</v>
      </c>
      <c r="C243" s="20" t="s">
        <v>21</v>
      </c>
      <c r="D243" s="20" t="s">
        <v>424</v>
      </c>
      <c r="E243" s="18" t="s">
        <v>659</v>
      </c>
      <c r="F243" s="18" t="s">
        <v>39</v>
      </c>
      <c r="G243" s="23">
        <f>100+130</f>
        <v>230</v>
      </c>
      <c r="H243" s="18">
        <v>2</v>
      </c>
    </row>
    <row r="244" spans="1:8" s="5" customFormat="1" ht="31.5" x14ac:dyDescent="0.25">
      <c r="A244" s="8">
        <f t="shared" si="3"/>
        <v>236</v>
      </c>
      <c r="B244" s="18" t="s">
        <v>321</v>
      </c>
      <c r="C244" s="20" t="s">
        <v>528</v>
      </c>
      <c r="D244" s="20" t="s">
        <v>20</v>
      </c>
      <c r="E244" s="18" t="s">
        <v>28</v>
      </c>
      <c r="F244" s="18" t="s">
        <v>40</v>
      </c>
      <c r="G244" s="23">
        <v>36085</v>
      </c>
      <c r="H244" s="18">
        <v>1</v>
      </c>
    </row>
    <row r="245" spans="1:8" s="5" customFormat="1" ht="31.5" x14ac:dyDescent="0.25">
      <c r="A245" s="8">
        <f t="shared" si="3"/>
        <v>237</v>
      </c>
      <c r="B245" s="18" t="s">
        <v>322</v>
      </c>
      <c r="C245" s="20" t="s">
        <v>528</v>
      </c>
      <c r="D245" s="20" t="s">
        <v>20</v>
      </c>
      <c r="E245" s="18" t="s">
        <v>28</v>
      </c>
      <c r="F245" s="18" t="s">
        <v>40</v>
      </c>
      <c r="G245" s="23">
        <f>19350+19030</f>
        <v>38380</v>
      </c>
      <c r="H245" s="18">
        <v>2</v>
      </c>
    </row>
    <row r="246" spans="1:8" s="5" customFormat="1" ht="31.5" x14ac:dyDescent="0.25">
      <c r="A246" s="8">
        <f t="shared" si="3"/>
        <v>238</v>
      </c>
      <c r="B246" s="18" t="s">
        <v>323</v>
      </c>
      <c r="C246" s="20" t="s">
        <v>432</v>
      </c>
      <c r="D246" s="20" t="s">
        <v>572</v>
      </c>
      <c r="E246" s="18" t="s">
        <v>27</v>
      </c>
      <c r="F246" s="18" t="s">
        <v>40</v>
      </c>
      <c r="G246" s="23">
        <v>5</v>
      </c>
      <c r="H246" s="18">
        <v>1</v>
      </c>
    </row>
    <row r="247" spans="1:8" s="5" customFormat="1" ht="31.5" x14ac:dyDescent="0.25">
      <c r="A247" s="8">
        <f t="shared" si="3"/>
        <v>239</v>
      </c>
      <c r="B247" s="18" t="s">
        <v>324</v>
      </c>
      <c r="C247" s="20" t="s">
        <v>16</v>
      </c>
      <c r="D247" s="20" t="s">
        <v>521</v>
      </c>
      <c r="E247" s="18" t="s">
        <v>26</v>
      </c>
      <c r="F247" s="18" t="s">
        <v>38</v>
      </c>
      <c r="G247" s="23">
        <v>713</v>
      </c>
      <c r="H247" s="18">
        <v>6</v>
      </c>
    </row>
    <row r="248" spans="1:8" s="5" customFormat="1" ht="31.5" x14ac:dyDescent="0.25">
      <c r="A248" s="8">
        <f t="shared" si="3"/>
        <v>240</v>
      </c>
      <c r="B248" s="18" t="s">
        <v>325</v>
      </c>
      <c r="C248" s="20" t="s">
        <v>16</v>
      </c>
      <c r="D248" s="20" t="s">
        <v>521</v>
      </c>
      <c r="E248" s="18" t="s">
        <v>26</v>
      </c>
      <c r="F248" s="18" t="s">
        <v>38</v>
      </c>
      <c r="G248" s="23">
        <v>777</v>
      </c>
      <c r="H248" s="18">
        <v>7</v>
      </c>
    </row>
    <row r="249" spans="1:8" s="5" customFormat="1" ht="47.25" x14ac:dyDescent="0.25">
      <c r="A249" s="8">
        <f t="shared" si="3"/>
        <v>241</v>
      </c>
      <c r="B249" s="18" t="s">
        <v>326</v>
      </c>
      <c r="C249" s="20" t="s">
        <v>55</v>
      </c>
      <c r="D249" s="20" t="s">
        <v>573</v>
      </c>
      <c r="E249" s="18" t="s">
        <v>56</v>
      </c>
      <c r="F249" s="18" t="s">
        <v>58</v>
      </c>
      <c r="G249" s="23">
        <v>234</v>
      </c>
      <c r="H249" s="18">
        <v>1</v>
      </c>
    </row>
    <row r="250" spans="1:8" s="5" customFormat="1" ht="31.5" x14ac:dyDescent="0.25">
      <c r="A250" s="8">
        <f t="shared" si="3"/>
        <v>242</v>
      </c>
      <c r="B250" s="18" t="s">
        <v>327</v>
      </c>
      <c r="C250" s="20" t="s">
        <v>54</v>
      </c>
      <c r="D250" s="20" t="s">
        <v>574</v>
      </c>
      <c r="E250" s="18" t="s">
        <v>28</v>
      </c>
      <c r="F250" s="18" t="s">
        <v>40</v>
      </c>
      <c r="G250" s="23">
        <v>18027</v>
      </c>
      <c r="H250" s="18">
        <v>1</v>
      </c>
    </row>
    <row r="251" spans="1:8" s="5" customFormat="1" ht="31.5" x14ac:dyDescent="0.25">
      <c r="A251" s="8">
        <f t="shared" si="3"/>
        <v>243</v>
      </c>
      <c r="B251" s="18" t="s">
        <v>328</v>
      </c>
      <c r="C251" s="20" t="s">
        <v>21</v>
      </c>
      <c r="D251" s="20" t="s">
        <v>424</v>
      </c>
      <c r="E251" s="18" t="s">
        <v>73</v>
      </c>
      <c r="F251" s="18" t="s">
        <v>58</v>
      </c>
      <c r="G251" s="23">
        <v>1810</v>
      </c>
      <c r="H251" s="18">
        <v>4</v>
      </c>
    </row>
    <row r="252" spans="1:8" s="5" customFormat="1" ht="31.5" x14ac:dyDescent="0.25">
      <c r="A252" s="8">
        <f t="shared" si="3"/>
        <v>244</v>
      </c>
      <c r="B252" s="18" t="s">
        <v>329</v>
      </c>
      <c r="C252" s="20" t="s">
        <v>507</v>
      </c>
      <c r="D252" s="20" t="s">
        <v>575</v>
      </c>
      <c r="E252" s="18" t="s">
        <v>675</v>
      </c>
      <c r="F252" s="18" t="s">
        <v>58</v>
      </c>
      <c r="G252" s="23">
        <v>4152</v>
      </c>
      <c r="H252" s="18">
        <v>1</v>
      </c>
    </row>
    <row r="253" spans="1:8" s="5" customFormat="1" ht="31.5" x14ac:dyDescent="0.25">
      <c r="A253" s="8">
        <f t="shared" si="3"/>
        <v>245</v>
      </c>
      <c r="B253" s="18" t="s">
        <v>330</v>
      </c>
      <c r="C253" s="20" t="s">
        <v>507</v>
      </c>
      <c r="D253" s="20" t="s">
        <v>575</v>
      </c>
      <c r="E253" s="18" t="s">
        <v>47</v>
      </c>
      <c r="F253" s="18" t="s">
        <v>58</v>
      </c>
      <c r="G253" s="23">
        <v>3800</v>
      </c>
      <c r="H253" s="18">
        <v>1</v>
      </c>
    </row>
    <row r="254" spans="1:8" s="5" customFormat="1" ht="31.5" x14ac:dyDescent="0.25">
      <c r="A254" s="8">
        <f t="shared" si="3"/>
        <v>246</v>
      </c>
      <c r="B254" s="18" t="s">
        <v>331</v>
      </c>
      <c r="C254" s="20" t="s">
        <v>507</v>
      </c>
      <c r="D254" s="20" t="s">
        <v>575</v>
      </c>
      <c r="E254" s="18" t="s">
        <v>69</v>
      </c>
      <c r="F254" s="18" t="s">
        <v>58</v>
      </c>
      <c r="G254" s="23">
        <v>1600</v>
      </c>
      <c r="H254" s="18">
        <v>1</v>
      </c>
    </row>
    <row r="255" spans="1:8" s="5" customFormat="1" ht="31.5" x14ac:dyDescent="0.25">
      <c r="A255" s="8">
        <f t="shared" si="3"/>
        <v>247</v>
      </c>
      <c r="B255" s="18" t="s">
        <v>332</v>
      </c>
      <c r="C255" s="20" t="s">
        <v>21</v>
      </c>
      <c r="D255" s="20" t="s">
        <v>424</v>
      </c>
      <c r="E255" s="18" t="s">
        <v>73</v>
      </c>
      <c r="F255" s="18" t="s">
        <v>58</v>
      </c>
      <c r="G255" s="23">
        <v>3050</v>
      </c>
      <c r="H255" s="18">
        <v>2</v>
      </c>
    </row>
    <row r="256" spans="1:8" s="5" customFormat="1" ht="31.5" x14ac:dyDescent="0.25">
      <c r="A256" s="8">
        <f t="shared" si="3"/>
        <v>248</v>
      </c>
      <c r="B256" s="18" t="s">
        <v>333</v>
      </c>
      <c r="C256" s="20" t="s">
        <v>507</v>
      </c>
      <c r="D256" s="20" t="s">
        <v>575</v>
      </c>
      <c r="E256" s="18" t="s">
        <v>676</v>
      </c>
      <c r="F256" s="18" t="s">
        <v>58</v>
      </c>
      <c r="G256" s="23">
        <v>1550</v>
      </c>
      <c r="H256" s="18">
        <v>2</v>
      </c>
    </row>
    <row r="257" spans="1:8" s="5" customFormat="1" ht="31.5" x14ac:dyDescent="0.25">
      <c r="A257" s="8">
        <f t="shared" si="3"/>
        <v>249</v>
      </c>
      <c r="B257" s="18" t="s">
        <v>334</v>
      </c>
      <c r="C257" s="20" t="s">
        <v>576</v>
      </c>
      <c r="D257" s="20" t="s">
        <v>577</v>
      </c>
      <c r="E257" s="18" t="s">
        <v>677</v>
      </c>
      <c r="F257" s="18" t="s">
        <v>58</v>
      </c>
      <c r="G257" s="23">
        <v>25</v>
      </c>
      <c r="H257" s="18">
        <v>1</v>
      </c>
    </row>
    <row r="258" spans="1:8" s="5" customFormat="1" ht="31.5" x14ac:dyDescent="0.25">
      <c r="A258" s="8">
        <f t="shared" si="3"/>
        <v>250</v>
      </c>
      <c r="B258" s="18" t="s">
        <v>335</v>
      </c>
      <c r="C258" s="20" t="s">
        <v>507</v>
      </c>
      <c r="D258" s="20" t="s">
        <v>575</v>
      </c>
      <c r="E258" s="18" t="s">
        <v>69</v>
      </c>
      <c r="F258" s="18" t="s">
        <v>58</v>
      </c>
      <c r="G258" s="23">
        <v>1600</v>
      </c>
      <c r="H258" s="18">
        <v>1</v>
      </c>
    </row>
    <row r="259" spans="1:8" s="5" customFormat="1" ht="31.5" x14ac:dyDescent="0.25">
      <c r="A259" s="8">
        <f t="shared" si="3"/>
        <v>251</v>
      </c>
      <c r="B259" s="18" t="s">
        <v>336</v>
      </c>
      <c r="C259" s="20" t="s">
        <v>507</v>
      </c>
      <c r="D259" s="20" t="s">
        <v>575</v>
      </c>
      <c r="E259" s="18" t="s">
        <v>48</v>
      </c>
      <c r="F259" s="18" t="s">
        <v>58</v>
      </c>
      <c r="G259" s="23">
        <v>8080</v>
      </c>
      <c r="H259" s="18">
        <v>1</v>
      </c>
    </row>
    <row r="260" spans="1:8" s="5" customFormat="1" ht="31.5" x14ac:dyDescent="0.25">
      <c r="A260" s="8">
        <f t="shared" si="3"/>
        <v>252</v>
      </c>
      <c r="B260" s="18" t="s">
        <v>337</v>
      </c>
      <c r="C260" s="20" t="s">
        <v>507</v>
      </c>
      <c r="D260" s="20" t="s">
        <v>575</v>
      </c>
      <c r="E260" s="18" t="s">
        <v>69</v>
      </c>
      <c r="F260" s="18" t="s">
        <v>58</v>
      </c>
      <c r="G260" s="23">
        <v>1700</v>
      </c>
      <c r="H260" s="18">
        <v>1</v>
      </c>
    </row>
    <row r="261" spans="1:8" s="5" customFormat="1" ht="31.5" x14ac:dyDescent="0.25">
      <c r="A261" s="8">
        <f t="shared" si="3"/>
        <v>253</v>
      </c>
      <c r="B261" s="18" t="s">
        <v>338</v>
      </c>
      <c r="C261" s="20" t="s">
        <v>16</v>
      </c>
      <c r="D261" s="20" t="s">
        <v>521</v>
      </c>
      <c r="E261" s="18" t="s">
        <v>658</v>
      </c>
      <c r="F261" s="18" t="s">
        <v>58</v>
      </c>
      <c r="G261" s="23">
        <v>3060</v>
      </c>
      <c r="H261" s="18">
        <v>2</v>
      </c>
    </row>
    <row r="262" spans="1:8" s="5" customFormat="1" ht="31.5" x14ac:dyDescent="0.25">
      <c r="A262" s="8">
        <f t="shared" si="3"/>
        <v>254</v>
      </c>
      <c r="B262" s="18" t="s">
        <v>339</v>
      </c>
      <c r="C262" s="20" t="s">
        <v>12</v>
      </c>
      <c r="D262" s="20" t="s">
        <v>13</v>
      </c>
      <c r="E262" s="18" t="s">
        <v>27</v>
      </c>
      <c r="F262" s="18" t="s">
        <v>40</v>
      </c>
      <c r="G262" s="23">
        <v>38596</v>
      </c>
      <c r="H262" s="18">
        <v>2</v>
      </c>
    </row>
    <row r="263" spans="1:8" s="5" customFormat="1" ht="31.5" x14ac:dyDescent="0.25">
      <c r="A263" s="8">
        <f t="shared" si="3"/>
        <v>255</v>
      </c>
      <c r="B263" s="18" t="s">
        <v>340</v>
      </c>
      <c r="C263" s="20" t="s">
        <v>434</v>
      </c>
      <c r="D263" s="20" t="s">
        <v>512</v>
      </c>
      <c r="E263" s="18" t="s">
        <v>29</v>
      </c>
      <c r="F263" s="18" t="s">
        <v>40</v>
      </c>
      <c r="G263" s="23">
        <v>31780</v>
      </c>
      <c r="H263" s="18">
        <v>2</v>
      </c>
    </row>
    <row r="264" spans="1:8" s="5" customFormat="1" ht="31.5" x14ac:dyDescent="0.25">
      <c r="A264" s="8">
        <f t="shared" si="3"/>
        <v>256</v>
      </c>
      <c r="B264" s="18" t="s">
        <v>341</v>
      </c>
      <c r="C264" s="20" t="s">
        <v>457</v>
      </c>
      <c r="D264" s="20" t="s">
        <v>578</v>
      </c>
      <c r="E264" s="18" t="s">
        <v>29</v>
      </c>
      <c r="F264" s="18" t="s">
        <v>40</v>
      </c>
      <c r="G264" s="23">
        <v>58264</v>
      </c>
      <c r="H264" s="18">
        <v>5</v>
      </c>
    </row>
    <row r="265" spans="1:8" s="5" customFormat="1" ht="31.5" x14ac:dyDescent="0.25">
      <c r="A265" s="8">
        <f t="shared" si="3"/>
        <v>257</v>
      </c>
      <c r="B265" s="18" t="s">
        <v>342</v>
      </c>
      <c r="C265" s="20" t="s">
        <v>434</v>
      </c>
      <c r="D265" s="20" t="s">
        <v>512</v>
      </c>
      <c r="E265" s="18" t="s">
        <v>29</v>
      </c>
      <c r="F265" s="18" t="s">
        <v>40</v>
      </c>
      <c r="G265" s="23">
        <v>5175</v>
      </c>
      <c r="H265" s="18">
        <v>9</v>
      </c>
    </row>
    <row r="266" spans="1:8" s="5" customFormat="1" ht="31.5" x14ac:dyDescent="0.25">
      <c r="A266" s="8">
        <f t="shared" si="3"/>
        <v>258</v>
      </c>
      <c r="B266" s="18" t="s">
        <v>343</v>
      </c>
      <c r="C266" s="20" t="s">
        <v>16</v>
      </c>
      <c r="D266" s="20" t="s">
        <v>521</v>
      </c>
      <c r="E266" s="18" t="s">
        <v>31</v>
      </c>
      <c r="F266" s="18" t="s">
        <v>38</v>
      </c>
      <c r="G266" s="23">
        <v>3060</v>
      </c>
      <c r="H266" s="18">
        <v>2</v>
      </c>
    </row>
    <row r="267" spans="1:8" s="5" customFormat="1" ht="31.5" x14ac:dyDescent="0.25">
      <c r="A267" s="8">
        <f t="shared" ref="A267:A330" si="4">+A266+1</f>
        <v>259</v>
      </c>
      <c r="B267" s="18" t="s">
        <v>344</v>
      </c>
      <c r="C267" s="20" t="s">
        <v>429</v>
      </c>
      <c r="D267" s="20" t="s">
        <v>579</v>
      </c>
      <c r="E267" s="18" t="s">
        <v>29</v>
      </c>
      <c r="F267" s="18" t="s">
        <v>58</v>
      </c>
      <c r="G267" s="23">
        <v>129332</v>
      </c>
      <c r="H267" s="18">
        <v>8</v>
      </c>
    </row>
    <row r="268" spans="1:8" s="5" customFormat="1" ht="31.5" x14ac:dyDescent="0.25">
      <c r="A268" s="8">
        <f t="shared" si="4"/>
        <v>260</v>
      </c>
      <c r="B268" s="18" t="s">
        <v>345</v>
      </c>
      <c r="C268" s="20" t="s">
        <v>21</v>
      </c>
      <c r="D268" s="20" t="s">
        <v>424</v>
      </c>
      <c r="E268" s="18" t="s">
        <v>31</v>
      </c>
      <c r="F268" s="18" t="s">
        <v>64</v>
      </c>
      <c r="G268" s="23">
        <v>2764</v>
      </c>
      <c r="H268" s="18">
        <v>4</v>
      </c>
    </row>
    <row r="269" spans="1:8" s="5" customFormat="1" ht="31.5" x14ac:dyDescent="0.25">
      <c r="A269" s="8">
        <f t="shared" si="4"/>
        <v>261</v>
      </c>
      <c r="B269" s="18" t="s">
        <v>346</v>
      </c>
      <c r="C269" s="20" t="s">
        <v>21</v>
      </c>
      <c r="D269" s="20" t="s">
        <v>424</v>
      </c>
      <c r="E269" s="18" t="s">
        <v>31</v>
      </c>
      <c r="F269" s="18" t="s">
        <v>58</v>
      </c>
      <c r="G269" s="23">
        <v>349</v>
      </c>
      <c r="H269" s="18">
        <v>12</v>
      </c>
    </row>
    <row r="270" spans="1:8" s="5" customFormat="1" ht="31.5" x14ac:dyDescent="0.25">
      <c r="A270" s="8">
        <f t="shared" si="4"/>
        <v>262</v>
      </c>
      <c r="B270" s="18" t="s">
        <v>347</v>
      </c>
      <c r="C270" s="20" t="s">
        <v>434</v>
      </c>
      <c r="D270" s="20" t="s">
        <v>512</v>
      </c>
      <c r="E270" s="18" t="s">
        <v>27</v>
      </c>
      <c r="F270" s="18" t="s">
        <v>40</v>
      </c>
      <c r="G270" s="23">
        <v>71430</v>
      </c>
      <c r="H270" s="18">
        <v>3</v>
      </c>
    </row>
    <row r="271" spans="1:8" s="5" customFormat="1" ht="31.5" x14ac:dyDescent="0.25">
      <c r="A271" s="8">
        <f t="shared" si="4"/>
        <v>263</v>
      </c>
      <c r="B271" s="18" t="s">
        <v>348</v>
      </c>
      <c r="C271" s="20" t="s">
        <v>421</v>
      </c>
      <c r="D271" s="20" t="s">
        <v>580</v>
      </c>
      <c r="E271" s="18" t="s">
        <v>24</v>
      </c>
      <c r="F271" s="18" t="s">
        <v>58</v>
      </c>
      <c r="G271" s="23">
        <v>161</v>
      </c>
      <c r="H271" s="18">
        <v>1</v>
      </c>
    </row>
    <row r="272" spans="1:8" s="5" customFormat="1" ht="31.5" x14ac:dyDescent="0.25">
      <c r="A272" s="8">
        <f t="shared" si="4"/>
        <v>264</v>
      </c>
      <c r="B272" s="18" t="s">
        <v>349</v>
      </c>
      <c r="C272" s="20" t="s">
        <v>538</v>
      </c>
      <c r="D272" s="20" t="s">
        <v>581</v>
      </c>
      <c r="E272" s="18" t="s">
        <v>34</v>
      </c>
      <c r="F272" s="18" t="s">
        <v>42</v>
      </c>
      <c r="G272" s="23">
        <v>25</v>
      </c>
      <c r="H272" s="18">
        <v>13</v>
      </c>
    </row>
    <row r="273" spans="1:8" s="5" customFormat="1" ht="31.5" x14ac:dyDescent="0.25">
      <c r="A273" s="8">
        <f t="shared" si="4"/>
        <v>265</v>
      </c>
      <c r="B273" s="18" t="s">
        <v>350</v>
      </c>
      <c r="C273" s="20" t="s">
        <v>507</v>
      </c>
      <c r="D273" s="20" t="s">
        <v>575</v>
      </c>
      <c r="E273" s="18" t="s">
        <v>47</v>
      </c>
      <c r="F273" s="18" t="s">
        <v>58</v>
      </c>
      <c r="G273" s="23">
        <v>10800</v>
      </c>
      <c r="H273" s="18">
        <v>1</v>
      </c>
    </row>
    <row r="274" spans="1:8" s="5" customFormat="1" ht="31.5" x14ac:dyDescent="0.25">
      <c r="A274" s="8">
        <f t="shared" si="4"/>
        <v>266</v>
      </c>
      <c r="B274" s="18" t="s">
        <v>351</v>
      </c>
      <c r="C274" s="20" t="s">
        <v>54</v>
      </c>
      <c r="D274" s="20" t="s">
        <v>574</v>
      </c>
      <c r="E274" s="18" t="s">
        <v>28</v>
      </c>
      <c r="F274" s="18" t="s">
        <v>40</v>
      </c>
      <c r="G274" s="23">
        <v>3264</v>
      </c>
      <c r="H274" s="18">
        <v>2</v>
      </c>
    </row>
    <row r="275" spans="1:8" s="5" customFormat="1" ht="31.5" x14ac:dyDescent="0.25">
      <c r="A275" s="8">
        <f t="shared" si="4"/>
        <v>267</v>
      </c>
      <c r="B275" s="18" t="s">
        <v>352</v>
      </c>
      <c r="C275" s="20" t="s">
        <v>582</v>
      </c>
      <c r="D275" s="20" t="s">
        <v>583</v>
      </c>
      <c r="E275" s="18" t="s">
        <v>28</v>
      </c>
      <c r="F275" s="18" t="s">
        <v>40</v>
      </c>
      <c r="G275" s="23">
        <v>9365</v>
      </c>
      <c r="H275" s="18">
        <v>2</v>
      </c>
    </row>
    <row r="276" spans="1:8" s="5" customFormat="1" ht="47.25" x14ac:dyDescent="0.25">
      <c r="A276" s="8">
        <f t="shared" si="4"/>
        <v>268</v>
      </c>
      <c r="B276" s="22" t="s">
        <v>353</v>
      </c>
      <c r="C276" s="19" t="s">
        <v>21</v>
      </c>
      <c r="D276" s="19" t="s">
        <v>471</v>
      </c>
      <c r="E276" s="22" t="s">
        <v>678</v>
      </c>
      <c r="F276" s="22" t="s">
        <v>39</v>
      </c>
      <c r="G276" s="24">
        <v>100</v>
      </c>
      <c r="H276" s="22">
        <v>1</v>
      </c>
    </row>
    <row r="277" spans="1:8" s="5" customFormat="1" ht="31.5" x14ac:dyDescent="0.25">
      <c r="A277" s="8">
        <f t="shared" si="4"/>
        <v>269</v>
      </c>
      <c r="B277" s="22" t="s">
        <v>354</v>
      </c>
      <c r="C277" s="19" t="s">
        <v>474</v>
      </c>
      <c r="D277" s="19" t="s">
        <v>485</v>
      </c>
      <c r="E277" s="22" t="s">
        <v>31</v>
      </c>
      <c r="F277" s="22" t="s">
        <v>38</v>
      </c>
      <c r="G277" s="24">
        <v>885</v>
      </c>
      <c r="H277" s="22">
        <v>2</v>
      </c>
    </row>
    <row r="278" spans="1:8" s="5" customFormat="1" ht="31.5" x14ac:dyDescent="0.25">
      <c r="A278" s="8">
        <f t="shared" si="4"/>
        <v>270</v>
      </c>
      <c r="B278" s="22" t="s">
        <v>355</v>
      </c>
      <c r="C278" s="19" t="s">
        <v>21</v>
      </c>
      <c r="D278" s="19" t="s">
        <v>471</v>
      </c>
      <c r="E278" s="22" t="s">
        <v>679</v>
      </c>
      <c r="F278" s="22" t="s">
        <v>39</v>
      </c>
      <c r="G278" s="24">
        <v>1</v>
      </c>
      <c r="H278" s="22">
        <v>1</v>
      </c>
    </row>
    <row r="279" spans="1:8" s="5" customFormat="1" ht="31.5" x14ac:dyDescent="0.25">
      <c r="A279" s="8">
        <f t="shared" si="4"/>
        <v>271</v>
      </c>
      <c r="B279" s="22" t="s">
        <v>356</v>
      </c>
      <c r="C279" s="19" t="s">
        <v>474</v>
      </c>
      <c r="D279" s="19" t="s">
        <v>485</v>
      </c>
      <c r="E279" s="22" t="s">
        <v>680</v>
      </c>
      <c r="F279" s="22" t="s">
        <v>39</v>
      </c>
      <c r="G279" s="24">
        <v>512</v>
      </c>
      <c r="H279" s="22">
        <v>3</v>
      </c>
    </row>
    <row r="280" spans="1:8" s="5" customFormat="1" ht="31.5" x14ac:dyDescent="0.25">
      <c r="A280" s="8">
        <f t="shared" si="4"/>
        <v>272</v>
      </c>
      <c r="B280" s="22" t="s">
        <v>357</v>
      </c>
      <c r="C280" s="19" t="s">
        <v>474</v>
      </c>
      <c r="D280" s="19" t="s">
        <v>485</v>
      </c>
      <c r="E280" s="22" t="s">
        <v>680</v>
      </c>
      <c r="F280" s="22" t="s">
        <v>39</v>
      </c>
      <c r="G280" s="24">
        <v>403</v>
      </c>
      <c r="H280" s="22">
        <v>1</v>
      </c>
    </row>
    <row r="281" spans="1:8" s="5" customFormat="1" ht="31.5" x14ac:dyDescent="0.25">
      <c r="A281" s="8">
        <f t="shared" si="4"/>
        <v>273</v>
      </c>
      <c r="B281" s="22" t="s">
        <v>358</v>
      </c>
      <c r="C281" s="19" t="s">
        <v>21</v>
      </c>
      <c r="D281" s="19" t="s">
        <v>471</v>
      </c>
      <c r="E281" s="22" t="s">
        <v>681</v>
      </c>
      <c r="F281" s="22" t="s">
        <v>39</v>
      </c>
      <c r="G281" s="24">
        <v>3871</v>
      </c>
      <c r="H281" s="22">
        <v>7</v>
      </c>
    </row>
    <row r="282" spans="1:8" s="5" customFormat="1" ht="31.5" x14ac:dyDescent="0.25">
      <c r="A282" s="8">
        <f t="shared" si="4"/>
        <v>274</v>
      </c>
      <c r="B282" s="22" t="s">
        <v>359</v>
      </c>
      <c r="C282" s="19" t="s">
        <v>21</v>
      </c>
      <c r="D282" s="19" t="s">
        <v>471</v>
      </c>
      <c r="E282" s="22" t="s">
        <v>682</v>
      </c>
      <c r="F282" s="22" t="s">
        <v>39</v>
      </c>
      <c r="G282" s="24">
        <v>4422</v>
      </c>
      <c r="H282" s="22">
        <v>4</v>
      </c>
    </row>
    <row r="283" spans="1:8" s="5" customFormat="1" ht="31.5" x14ac:dyDescent="0.25">
      <c r="A283" s="8">
        <f t="shared" si="4"/>
        <v>275</v>
      </c>
      <c r="B283" s="22" t="s">
        <v>360</v>
      </c>
      <c r="C283" s="19" t="s">
        <v>584</v>
      </c>
      <c r="D283" s="19" t="s">
        <v>471</v>
      </c>
      <c r="E283" s="22" t="s">
        <v>682</v>
      </c>
      <c r="F283" s="22" t="s">
        <v>39</v>
      </c>
      <c r="G283" s="24">
        <v>4992</v>
      </c>
      <c r="H283" s="22">
        <v>2</v>
      </c>
    </row>
    <row r="284" spans="1:8" s="5" customFormat="1" ht="31.5" x14ac:dyDescent="0.25">
      <c r="A284" s="8">
        <f t="shared" si="4"/>
        <v>276</v>
      </c>
      <c r="B284" s="22" t="s">
        <v>361</v>
      </c>
      <c r="C284" s="19" t="s">
        <v>585</v>
      </c>
      <c r="D284" s="19" t="s">
        <v>586</v>
      </c>
      <c r="E284" s="22" t="s">
        <v>683</v>
      </c>
      <c r="F284" s="22" t="s">
        <v>39</v>
      </c>
      <c r="G284" s="24">
        <v>16092</v>
      </c>
      <c r="H284" s="22">
        <v>1</v>
      </c>
    </row>
    <row r="285" spans="1:8" s="5" customFormat="1" ht="31.5" x14ac:dyDescent="0.25">
      <c r="A285" s="8">
        <f t="shared" si="4"/>
        <v>277</v>
      </c>
      <c r="B285" s="22" t="s">
        <v>362</v>
      </c>
      <c r="C285" s="19" t="s">
        <v>21</v>
      </c>
      <c r="D285" s="19" t="s">
        <v>471</v>
      </c>
      <c r="E285" s="22" t="s">
        <v>684</v>
      </c>
      <c r="F285" s="22" t="s">
        <v>39</v>
      </c>
      <c r="G285" s="24">
        <v>32091</v>
      </c>
      <c r="H285" s="22">
        <v>10</v>
      </c>
    </row>
    <row r="286" spans="1:8" s="5" customFormat="1" ht="47.25" x14ac:dyDescent="0.25">
      <c r="A286" s="8">
        <f t="shared" si="4"/>
        <v>278</v>
      </c>
      <c r="B286" s="22" t="s">
        <v>363</v>
      </c>
      <c r="C286" s="19" t="s">
        <v>587</v>
      </c>
      <c r="D286" s="19" t="s">
        <v>588</v>
      </c>
      <c r="E286" s="22" t="s">
        <v>685</v>
      </c>
      <c r="F286" s="22" t="s">
        <v>39</v>
      </c>
      <c r="G286" s="24">
        <v>7860</v>
      </c>
      <c r="H286" s="22">
        <v>10</v>
      </c>
    </row>
    <row r="287" spans="1:8" s="5" customFormat="1" ht="31.5" x14ac:dyDescent="0.25">
      <c r="A287" s="8">
        <f t="shared" si="4"/>
        <v>279</v>
      </c>
      <c r="B287" s="22" t="s">
        <v>364</v>
      </c>
      <c r="C287" s="19" t="s">
        <v>589</v>
      </c>
      <c r="D287" s="19" t="s">
        <v>590</v>
      </c>
      <c r="E287" s="22" t="s">
        <v>686</v>
      </c>
      <c r="F287" s="22" t="s">
        <v>39</v>
      </c>
      <c r="G287" s="24">
        <v>2066</v>
      </c>
      <c r="H287" s="22">
        <v>1</v>
      </c>
    </row>
    <row r="288" spans="1:8" s="5" customFormat="1" ht="47.25" x14ac:dyDescent="0.25">
      <c r="A288" s="8">
        <f t="shared" si="4"/>
        <v>280</v>
      </c>
      <c r="B288" s="22" t="s">
        <v>365</v>
      </c>
      <c r="C288" s="19" t="s">
        <v>591</v>
      </c>
      <c r="D288" s="19" t="s">
        <v>592</v>
      </c>
      <c r="E288" s="22" t="s">
        <v>22</v>
      </c>
      <c r="F288" s="22" t="s">
        <v>39</v>
      </c>
      <c r="G288" s="24">
        <v>1600</v>
      </c>
      <c r="H288" s="22">
        <v>1</v>
      </c>
    </row>
    <row r="289" spans="1:8" s="5" customFormat="1" ht="47.25" x14ac:dyDescent="0.25">
      <c r="A289" s="8">
        <f t="shared" si="4"/>
        <v>281</v>
      </c>
      <c r="B289" s="22" t="s">
        <v>366</v>
      </c>
      <c r="C289" s="19" t="s">
        <v>591</v>
      </c>
      <c r="D289" s="19" t="s">
        <v>592</v>
      </c>
      <c r="E289" s="22" t="s">
        <v>35</v>
      </c>
      <c r="F289" s="22" t="s">
        <v>39</v>
      </c>
      <c r="G289" s="24">
        <v>1800</v>
      </c>
      <c r="H289" s="22">
        <v>1</v>
      </c>
    </row>
    <row r="290" spans="1:8" s="5" customFormat="1" ht="31.5" x14ac:dyDescent="0.25">
      <c r="A290" s="8">
        <f t="shared" si="4"/>
        <v>282</v>
      </c>
      <c r="B290" s="22" t="s">
        <v>367</v>
      </c>
      <c r="C290" s="19" t="s">
        <v>593</v>
      </c>
      <c r="D290" s="19" t="s">
        <v>594</v>
      </c>
      <c r="E290" s="22" t="s">
        <v>687</v>
      </c>
      <c r="F290" s="22" t="s">
        <v>40</v>
      </c>
      <c r="G290" s="24">
        <v>126743</v>
      </c>
      <c r="H290" s="22">
        <v>1</v>
      </c>
    </row>
    <row r="291" spans="1:8" s="5" customFormat="1" ht="31.5" x14ac:dyDescent="0.25">
      <c r="A291" s="8">
        <f t="shared" si="4"/>
        <v>283</v>
      </c>
      <c r="B291" s="22" t="s">
        <v>368</v>
      </c>
      <c r="C291" s="19" t="s">
        <v>54</v>
      </c>
      <c r="D291" s="19" t="s">
        <v>595</v>
      </c>
      <c r="E291" s="22" t="s">
        <v>688</v>
      </c>
      <c r="F291" s="22" t="s">
        <v>40</v>
      </c>
      <c r="G291" s="24">
        <v>527</v>
      </c>
      <c r="H291" s="22">
        <v>1</v>
      </c>
    </row>
    <row r="292" spans="1:8" s="5" customFormat="1" ht="31.5" x14ac:dyDescent="0.25">
      <c r="A292" s="8">
        <f t="shared" si="4"/>
        <v>284</v>
      </c>
      <c r="B292" s="22" t="s">
        <v>369</v>
      </c>
      <c r="C292" s="19" t="s">
        <v>516</v>
      </c>
      <c r="D292" s="19" t="s">
        <v>562</v>
      </c>
      <c r="E292" s="22" t="s">
        <v>689</v>
      </c>
      <c r="F292" s="22" t="s">
        <v>39</v>
      </c>
      <c r="G292" s="24">
        <v>980</v>
      </c>
      <c r="H292" s="22">
        <v>1</v>
      </c>
    </row>
    <row r="293" spans="1:8" s="5" customFormat="1" ht="31.5" x14ac:dyDescent="0.25">
      <c r="A293" s="8">
        <f t="shared" si="4"/>
        <v>285</v>
      </c>
      <c r="B293" s="22" t="s">
        <v>370</v>
      </c>
      <c r="C293" s="19" t="s">
        <v>21</v>
      </c>
      <c r="D293" s="19" t="s">
        <v>471</v>
      </c>
      <c r="E293" s="22" t="s">
        <v>682</v>
      </c>
      <c r="F293" s="22" t="s">
        <v>51</v>
      </c>
      <c r="G293" s="24">
        <v>1490</v>
      </c>
      <c r="H293" s="22">
        <v>8</v>
      </c>
    </row>
    <row r="294" spans="1:8" s="5" customFormat="1" ht="31.5" x14ac:dyDescent="0.25">
      <c r="A294" s="8">
        <f t="shared" si="4"/>
        <v>286</v>
      </c>
      <c r="B294" s="22" t="s">
        <v>371</v>
      </c>
      <c r="C294" s="19" t="s">
        <v>596</v>
      </c>
      <c r="D294" s="19" t="s">
        <v>525</v>
      </c>
      <c r="E294" s="22" t="s">
        <v>690</v>
      </c>
      <c r="F294" s="22" t="s">
        <v>51</v>
      </c>
      <c r="G294" s="24">
        <v>9506</v>
      </c>
      <c r="H294" s="22">
        <v>6</v>
      </c>
    </row>
    <row r="295" spans="1:8" s="5" customFormat="1" ht="31.5" x14ac:dyDescent="0.25">
      <c r="A295" s="8">
        <f t="shared" si="4"/>
        <v>287</v>
      </c>
      <c r="B295" s="22" t="s">
        <v>372</v>
      </c>
      <c r="C295" s="19" t="s">
        <v>21</v>
      </c>
      <c r="D295" s="19" t="s">
        <v>597</v>
      </c>
      <c r="E295" s="22" t="s">
        <v>682</v>
      </c>
      <c r="F295" s="22" t="s">
        <v>39</v>
      </c>
      <c r="G295" s="24">
        <v>1700</v>
      </c>
      <c r="H295" s="22">
        <v>2</v>
      </c>
    </row>
    <row r="296" spans="1:8" s="5" customFormat="1" ht="31.5" x14ac:dyDescent="0.25">
      <c r="A296" s="8">
        <f t="shared" si="4"/>
        <v>288</v>
      </c>
      <c r="B296" s="22" t="s">
        <v>373</v>
      </c>
      <c r="C296" s="19" t="s">
        <v>598</v>
      </c>
      <c r="D296" s="19" t="s">
        <v>599</v>
      </c>
      <c r="E296" s="22" t="s">
        <v>680</v>
      </c>
      <c r="F296" s="22" t="s">
        <v>39</v>
      </c>
      <c r="G296" s="24">
        <v>656</v>
      </c>
      <c r="H296" s="22">
        <v>4</v>
      </c>
    </row>
    <row r="297" spans="1:8" s="5" customFormat="1" ht="31.5" x14ac:dyDescent="0.25">
      <c r="A297" s="8">
        <f t="shared" si="4"/>
        <v>289</v>
      </c>
      <c r="B297" s="22" t="s">
        <v>374</v>
      </c>
      <c r="C297" s="19" t="s">
        <v>21</v>
      </c>
      <c r="D297" s="19" t="s">
        <v>471</v>
      </c>
      <c r="E297" s="22" t="s">
        <v>682</v>
      </c>
      <c r="F297" s="22" t="s">
        <v>39</v>
      </c>
      <c r="G297" s="24">
        <v>5220</v>
      </c>
      <c r="H297" s="22">
        <v>10</v>
      </c>
    </row>
    <row r="298" spans="1:8" s="5" customFormat="1" ht="31.5" x14ac:dyDescent="0.25">
      <c r="A298" s="8">
        <f t="shared" si="4"/>
        <v>290</v>
      </c>
      <c r="B298" s="22" t="s">
        <v>375</v>
      </c>
      <c r="C298" s="19" t="s">
        <v>421</v>
      </c>
      <c r="D298" s="19" t="s">
        <v>600</v>
      </c>
      <c r="E298" s="22" t="s">
        <v>24</v>
      </c>
      <c r="F298" s="22" t="s">
        <v>39</v>
      </c>
      <c r="G298" s="24">
        <v>303</v>
      </c>
      <c r="H298" s="22">
        <v>3</v>
      </c>
    </row>
    <row r="299" spans="1:8" s="5" customFormat="1" ht="31.5" x14ac:dyDescent="0.25">
      <c r="A299" s="8">
        <f t="shared" si="4"/>
        <v>291</v>
      </c>
      <c r="B299" s="22" t="s">
        <v>376</v>
      </c>
      <c r="C299" s="19" t="s">
        <v>576</v>
      </c>
      <c r="D299" s="19" t="s">
        <v>601</v>
      </c>
      <c r="E299" s="22" t="s">
        <v>691</v>
      </c>
      <c r="F299" s="22" t="s">
        <v>40</v>
      </c>
      <c r="G299" s="24">
        <v>49818</v>
      </c>
      <c r="H299" s="22">
        <v>2</v>
      </c>
    </row>
    <row r="300" spans="1:8" s="5" customFormat="1" ht="31.5" x14ac:dyDescent="0.25">
      <c r="A300" s="8">
        <f t="shared" si="4"/>
        <v>292</v>
      </c>
      <c r="B300" s="22" t="s">
        <v>377</v>
      </c>
      <c r="C300" s="19" t="s">
        <v>421</v>
      </c>
      <c r="D300" s="19" t="s">
        <v>484</v>
      </c>
      <c r="E300" s="22" t="s">
        <v>26</v>
      </c>
      <c r="F300" s="22" t="s">
        <v>39</v>
      </c>
      <c r="G300" s="24">
        <v>60</v>
      </c>
      <c r="H300" s="22">
        <v>2</v>
      </c>
    </row>
    <row r="301" spans="1:8" s="5" customFormat="1" ht="31.5" x14ac:dyDescent="0.25">
      <c r="A301" s="8">
        <f t="shared" si="4"/>
        <v>293</v>
      </c>
      <c r="B301" s="18" t="s">
        <v>378</v>
      </c>
      <c r="C301" s="21" t="s">
        <v>602</v>
      </c>
      <c r="D301" s="19" t="s">
        <v>603</v>
      </c>
      <c r="E301" s="22" t="s">
        <v>27</v>
      </c>
      <c r="F301" s="22" t="s">
        <v>40</v>
      </c>
      <c r="G301" s="24">
        <v>49.7</v>
      </c>
      <c r="H301" s="22">
        <v>1</v>
      </c>
    </row>
    <row r="302" spans="1:8" s="5" customFormat="1" ht="18.75" x14ac:dyDescent="0.25">
      <c r="A302" s="8">
        <f t="shared" si="4"/>
        <v>294</v>
      </c>
      <c r="B302" s="18" t="s">
        <v>379</v>
      </c>
      <c r="C302" s="21" t="s">
        <v>604</v>
      </c>
      <c r="D302" s="19" t="s">
        <v>605</v>
      </c>
      <c r="E302" s="22" t="s">
        <v>43</v>
      </c>
      <c r="F302" s="22" t="s">
        <v>39</v>
      </c>
      <c r="G302" s="24">
        <v>1822</v>
      </c>
      <c r="H302" s="22">
        <v>2</v>
      </c>
    </row>
    <row r="303" spans="1:8" s="5" customFormat="1" ht="31.5" x14ac:dyDescent="0.25">
      <c r="A303" s="8">
        <f t="shared" si="4"/>
        <v>295</v>
      </c>
      <c r="B303" s="18" t="s">
        <v>380</v>
      </c>
      <c r="C303" s="21" t="s">
        <v>21</v>
      </c>
      <c r="D303" s="19" t="s">
        <v>606</v>
      </c>
      <c r="E303" s="22" t="s">
        <v>692</v>
      </c>
      <c r="F303" s="22" t="s">
        <v>51</v>
      </c>
      <c r="G303" s="24">
        <v>616</v>
      </c>
      <c r="H303" s="22">
        <v>11</v>
      </c>
    </row>
    <row r="304" spans="1:8" s="5" customFormat="1" ht="31.5" x14ac:dyDescent="0.25">
      <c r="A304" s="8">
        <f t="shared" si="4"/>
        <v>296</v>
      </c>
      <c r="B304" s="18" t="s">
        <v>381</v>
      </c>
      <c r="C304" s="21" t="s">
        <v>607</v>
      </c>
      <c r="D304" s="19" t="s">
        <v>608</v>
      </c>
      <c r="E304" s="22" t="s">
        <v>84</v>
      </c>
      <c r="F304" s="22" t="s">
        <v>51</v>
      </c>
      <c r="G304" s="24">
        <v>530</v>
      </c>
      <c r="H304" s="22">
        <v>5</v>
      </c>
    </row>
    <row r="305" spans="1:8" s="5" customFormat="1" ht="31.5" x14ac:dyDescent="0.25">
      <c r="A305" s="8">
        <f t="shared" si="4"/>
        <v>297</v>
      </c>
      <c r="B305" s="18" t="s">
        <v>382</v>
      </c>
      <c r="C305" s="21" t="s">
        <v>21</v>
      </c>
      <c r="D305" s="19" t="s">
        <v>606</v>
      </c>
      <c r="E305" s="22" t="s">
        <v>692</v>
      </c>
      <c r="F305" s="22" t="s">
        <v>51</v>
      </c>
      <c r="G305" s="24">
        <v>3510</v>
      </c>
      <c r="H305" s="22">
        <v>18</v>
      </c>
    </row>
    <row r="306" spans="1:8" s="5" customFormat="1" ht="31.5" x14ac:dyDescent="0.25">
      <c r="A306" s="8">
        <f t="shared" si="4"/>
        <v>298</v>
      </c>
      <c r="B306" s="18" t="s">
        <v>383</v>
      </c>
      <c r="C306" s="19" t="s">
        <v>412</v>
      </c>
      <c r="D306" s="19" t="s">
        <v>609</v>
      </c>
      <c r="E306" s="22" t="s">
        <v>75</v>
      </c>
      <c r="F306" s="22" t="s">
        <v>51</v>
      </c>
      <c r="G306" s="24">
        <v>2900</v>
      </c>
      <c r="H306" s="22">
        <v>1</v>
      </c>
    </row>
    <row r="307" spans="1:8" s="5" customFormat="1" ht="31.5" x14ac:dyDescent="0.25">
      <c r="A307" s="8">
        <f t="shared" si="4"/>
        <v>299</v>
      </c>
      <c r="B307" s="18" t="s">
        <v>384</v>
      </c>
      <c r="C307" s="19" t="s">
        <v>412</v>
      </c>
      <c r="D307" s="19" t="s">
        <v>609</v>
      </c>
      <c r="E307" s="22" t="s">
        <v>46</v>
      </c>
      <c r="F307" s="22" t="s">
        <v>51</v>
      </c>
      <c r="G307" s="24">
        <v>960</v>
      </c>
      <c r="H307" s="22">
        <v>1</v>
      </c>
    </row>
    <row r="308" spans="1:8" s="5" customFormat="1" ht="47.25" x14ac:dyDescent="0.25">
      <c r="A308" s="8">
        <f t="shared" si="4"/>
        <v>300</v>
      </c>
      <c r="B308" s="18" t="s">
        <v>385</v>
      </c>
      <c r="C308" s="19" t="s">
        <v>610</v>
      </c>
      <c r="D308" s="19" t="s">
        <v>611</v>
      </c>
      <c r="E308" s="22" t="s">
        <v>693</v>
      </c>
      <c r="F308" s="22" t="s">
        <v>51</v>
      </c>
      <c r="G308" s="24">
        <v>949</v>
      </c>
      <c r="H308" s="22">
        <v>7</v>
      </c>
    </row>
    <row r="309" spans="1:8" s="5" customFormat="1" ht="31.5" x14ac:dyDescent="0.25">
      <c r="A309" s="8">
        <f t="shared" si="4"/>
        <v>301</v>
      </c>
      <c r="B309" s="18" t="s">
        <v>386</v>
      </c>
      <c r="C309" s="19" t="s">
        <v>612</v>
      </c>
      <c r="D309" s="19" t="s">
        <v>613</v>
      </c>
      <c r="E309" s="22" t="s">
        <v>27</v>
      </c>
      <c r="F309" s="22" t="s">
        <v>40</v>
      </c>
      <c r="G309" s="24">
        <v>7005</v>
      </c>
      <c r="H309" s="22">
        <v>2</v>
      </c>
    </row>
    <row r="310" spans="1:8" s="5" customFormat="1" ht="31.5" x14ac:dyDescent="0.25">
      <c r="A310" s="8">
        <f t="shared" si="4"/>
        <v>302</v>
      </c>
      <c r="B310" s="18" t="s">
        <v>387</v>
      </c>
      <c r="C310" s="19" t="s">
        <v>614</v>
      </c>
      <c r="D310" s="19" t="s">
        <v>615</v>
      </c>
      <c r="E310" s="22" t="s">
        <v>635</v>
      </c>
      <c r="F310" s="22" t="s">
        <v>40</v>
      </c>
      <c r="G310" s="24">
        <v>110955</v>
      </c>
      <c r="H310" s="22">
        <v>1</v>
      </c>
    </row>
    <row r="311" spans="1:8" s="5" customFormat="1" ht="31.5" x14ac:dyDescent="0.25">
      <c r="A311" s="8">
        <f t="shared" si="4"/>
        <v>303</v>
      </c>
      <c r="B311" s="18" t="s">
        <v>388</v>
      </c>
      <c r="C311" s="19" t="s">
        <v>21</v>
      </c>
      <c r="D311" s="19" t="s">
        <v>606</v>
      </c>
      <c r="E311" s="22" t="s">
        <v>694</v>
      </c>
      <c r="F311" s="22" t="s">
        <v>51</v>
      </c>
      <c r="G311" s="24">
        <v>100</v>
      </c>
      <c r="H311" s="22">
        <v>2</v>
      </c>
    </row>
    <row r="312" spans="1:8" s="5" customFormat="1" ht="31.5" x14ac:dyDescent="0.25">
      <c r="A312" s="8">
        <f t="shared" si="4"/>
        <v>304</v>
      </c>
      <c r="B312" s="18" t="s">
        <v>389</v>
      </c>
      <c r="C312" s="19" t="s">
        <v>21</v>
      </c>
      <c r="D312" s="19" t="s">
        <v>606</v>
      </c>
      <c r="E312" s="22" t="s">
        <v>47</v>
      </c>
      <c r="F312" s="22" t="s">
        <v>51</v>
      </c>
      <c r="G312" s="24">
        <v>5030</v>
      </c>
      <c r="H312" s="22">
        <v>10</v>
      </c>
    </row>
    <row r="313" spans="1:8" s="5" customFormat="1" ht="31.5" x14ac:dyDescent="0.25">
      <c r="A313" s="8">
        <f t="shared" si="4"/>
        <v>305</v>
      </c>
      <c r="B313" s="18" t="s">
        <v>390</v>
      </c>
      <c r="C313" s="19" t="s">
        <v>21</v>
      </c>
      <c r="D313" s="19" t="s">
        <v>606</v>
      </c>
      <c r="E313" s="22" t="s">
        <v>692</v>
      </c>
      <c r="F313" s="22" t="s">
        <v>51</v>
      </c>
      <c r="G313" s="24">
        <v>229</v>
      </c>
      <c r="H313" s="22">
        <v>14</v>
      </c>
    </row>
    <row r="314" spans="1:8" s="5" customFormat="1" ht="31.5" x14ac:dyDescent="0.25">
      <c r="A314" s="8">
        <f t="shared" si="4"/>
        <v>306</v>
      </c>
      <c r="B314" s="18" t="s">
        <v>391</v>
      </c>
      <c r="C314" s="20" t="s">
        <v>616</v>
      </c>
      <c r="D314" s="20" t="s">
        <v>617</v>
      </c>
      <c r="E314" s="20" t="s">
        <v>695</v>
      </c>
      <c r="F314" s="22" t="s">
        <v>40</v>
      </c>
      <c r="G314" s="24">
        <v>21320</v>
      </c>
      <c r="H314" s="22">
        <v>2</v>
      </c>
    </row>
    <row r="315" spans="1:8" s="5" customFormat="1" ht="31.5" x14ac:dyDescent="0.25">
      <c r="A315" s="8">
        <f t="shared" si="4"/>
        <v>307</v>
      </c>
      <c r="B315" s="18" t="s">
        <v>392</v>
      </c>
      <c r="C315" s="20" t="s">
        <v>434</v>
      </c>
      <c r="D315" s="20" t="s">
        <v>512</v>
      </c>
      <c r="E315" s="20" t="s">
        <v>641</v>
      </c>
      <c r="F315" s="22" t="s">
        <v>40</v>
      </c>
      <c r="G315" s="24">
        <v>18630</v>
      </c>
      <c r="H315" s="22">
        <v>2</v>
      </c>
    </row>
    <row r="316" spans="1:8" s="5" customFormat="1" ht="31.5" x14ac:dyDescent="0.25">
      <c r="A316" s="8">
        <f t="shared" si="4"/>
        <v>308</v>
      </c>
      <c r="B316" s="25" t="s">
        <v>393</v>
      </c>
      <c r="C316" s="16" t="s">
        <v>618</v>
      </c>
      <c r="D316" s="16" t="s">
        <v>619</v>
      </c>
      <c r="E316" s="16" t="s">
        <v>77</v>
      </c>
      <c r="F316" s="22" t="s">
        <v>50</v>
      </c>
      <c r="G316" s="24">
        <v>3524</v>
      </c>
      <c r="H316" s="22">
        <v>4</v>
      </c>
    </row>
    <row r="317" spans="1:8" s="5" customFormat="1" ht="31.5" x14ac:dyDescent="0.25">
      <c r="A317" s="8">
        <f t="shared" si="4"/>
        <v>309</v>
      </c>
      <c r="B317" s="18" t="s">
        <v>394</v>
      </c>
      <c r="C317" s="20" t="s">
        <v>19</v>
      </c>
      <c r="D317" s="20" t="s">
        <v>546</v>
      </c>
      <c r="E317" s="20" t="s">
        <v>664</v>
      </c>
      <c r="F317" s="22" t="s">
        <v>40</v>
      </c>
      <c r="G317" s="24">
        <v>15521.6</v>
      </c>
      <c r="H317" s="22">
        <v>12</v>
      </c>
    </row>
    <row r="318" spans="1:8" s="5" customFormat="1" ht="31.5" x14ac:dyDescent="0.25">
      <c r="A318" s="8">
        <f t="shared" si="4"/>
        <v>310</v>
      </c>
      <c r="B318" s="18" t="s">
        <v>395</v>
      </c>
      <c r="C318" s="20" t="s">
        <v>412</v>
      </c>
      <c r="D318" s="20" t="s">
        <v>609</v>
      </c>
      <c r="E318" s="20" t="s">
        <v>696</v>
      </c>
      <c r="F318" s="22" t="s">
        <v>64</v>
      </c>
      <c r="G318" s="24">
        <v>400</v>
      </c>
      <c r="H318" s="22">
        <v>2</v>
      </c>
    </row>
    <row r="319" spans="1:8" s="5" customFormat="1" ht="31.5" x14ac:dyDescent="0.25">
      <c r="A319" s="8">
        <f t="shared" si="4"/>
        <v>311</v>
      </c>
      <c r="B319" s="25" t="s">
        <v>396</v>
      </c>
      <c r="C319" s="16" t="s">
        <v>19</v>
      </c>
      <c r="D319" s="16" t="s">
        <v>546</v>
      </c>
      <c r="E319" s="16" t="s">
        <v>664</v>
      </c>
      <c r="F319" s="22" t="s">
        <v>40</v>
      </c>
      <c r="G319" s="24">
        <v>3859</v>
      </c>
      <c r="H319" s="22">
        <v>12</v>
      </c>
    </row>
    <row r="320" spans="1:8" s="5" customFormat="1" ht="31.5" x14ac:dyDescent="0.25">
      <c r="A320" s="8">
        <f t="shared" si="4"/>
        <v>312</v>
      </c>
      <c r="B320" s="18" t="s">
        <v>397</v>
      </c>
      <c r="C320" s="20" t="s">
        <v>412</v>
      </c>
      <c r="D320" s="20" t="s">
        <v>609</v>
      </c>
      <c r="E320" s="20" t="s">
        <v>46</v>
      </c>
      <c r="F320" s="22" t="s">
        <v>51</v>
      </c>
      <c r="G320" s="24">
        <v>960</v>
      </c>
      <c r="H320" s="22">
        <v>1</v>
      </c>
    </row>
    <row r="321" spans="1:8" s="5" customFormat="1" ht="31.5" x14ac:dyDescent="0.25">
      <c r="A321" s="8">
        <f t="shared" si="4"/>
        <v>313</v>
      </c>
      <c r="B321" s="18" t="s">
        <v>398</v>
      </c>
      <c r="C321" s="20" t="s">
        <v>618</v>
      </c>
      <c r="D321" s="20" t="s">
        <v>619</v>
      </c>
      <c r="E321" s="20" t="s">
        <v>77</v>
      </c>
      <c r="F321" s="22" t="s">
        <v>50</v>
      </c>
      <c r="G321" s="24">
        <v>520</v>
      </c>
      <c r="H321" s="22">
        <v>4</v>
      </c>
    </row>
    <row r="322" spans="1:8" s="5" customFormat="1" ht="31.5" x14ac:dyDescent="0.25">
      <c r="A322" s="8">
        <f t="shared" si="4"/>
        <v>314</v>
      </c>
      <c r="B322" s="25" t="s">
        <v>399</v>
      </c>
      <c r="C322" s="16" t="s">
        <v>412</v>
      </c>
      <c r="D322" s="16" t="s">
        <v>609</v>
      </c>
      <c r="E322" s="16" t="s">
        <v>46</v>
      </c>
      <c r="F322" s="22" t="s">
        <v>51</v>
      </c>
      <c r="G322" s="24">
        <v>870</v>
      </c>
      <c r="H322" s="22">
        <v>1</v>
      </c>
    </row>
    <row r="323" spans="1:8" s="5" customFormat="1" ht="31.5" x14ac:dyDescent="0.25">
      <c r="A323" s="8">
        <f t="shared" si="4"/>
        <v>315</v>
      </c>
      <c r="B323" s="18" t="s">
        <v>400</v>
      </c>
      <c r="C323" s="20" t="s">
        <v>412</v>
      </c>
      <c r="D323" s="20" t="s">
        <v>609</v>
      </c>
      <c r="E323" s="20" t="s">
        <v>46</v>
      </c>
      <c r="F323" s="22" t="s">
        <v>51</v>
      </c>
      <c r="G323" s="24">
        <v>1920</v>
      </c>
      <c r="H323" s="22">
        <v>1</v>
      </c>
    </row>
    <row r="324" spans="1:8" s="5" customFormat="1" ht="31.5" x14ac:dyDescent="0.25">
      <c r="A324" s="8">
        <f t="shared" si="4"/>
        <v>316</v>
      </c>
      <c r="B324" s="18" t="s">
        <v>401</v>
      </c>
      <c r="C324" s="20" t="s">
        <v>620</v>
      </c>
      <c r="D324" s="20" t="s">
        <v>621</v>
      </c>
      <c r="E324" s="20" t="s">
        <v>690</v>
      </c>
      <c r="F324" s="22" t="s">
        <v>51</v>
      </c>
      <c r="G324" s="24">
        <v>7004</v>
      </c>
      <c r="H324" s="22">
        <v>1</v>
      </c>
    </row>
    <row r="325" spans="1:8" s="5" customFormat="1" ht="31.5" x14ac:dyDescent="0.25">
      <c r="A325" s="8">
        <f t="shared" si="4"/>
        <v>317</v>
      </c>
      <c r="B325" s="25" t="s">
        <v>402</v>
      </c>
      <c r="C325" s="16" t="s">
        <v>510</v>
      </c>
      <c r="D325" s="16" t="s">
        <v>511</v>
      </c>
      <c r="E325" s="16" t="s">
        <v>651</v>
      </c>
      <c r="F325" s="22" t="s">
        <v>51</v>
      </c>
      <c r="G325" s="24">
        <v>24900</v>
      </c>
      <c r="H325" s="22">
        <v>1</v>
      </c>
    </row>
    <row r="326" spans="1:8" s="5" customFormat="1" ht="31.5" x14ac:dyDescent="0.25">
      <c r="A326" s="8">
        <f t="shared" si="4"/>
        <v>318</v>
      </c>
      <c r="B326" s="18" t="s">
        <v>403</v>
      </c>
      <c r="C326" s="20" t="s">
        <v>21</v>
      </c>
      <c r="D326" s="20" t="s">
        <v>606</v>
      </c>
      <c r="E326" s="16" t="s">
        <v>692</v>
      </c>
      <c r="F326" s="22" t="s">
        <v>51</v>
      </c>
      <c r="G326" s="24">
        <v>384</v>
      </c>
      <c r="H326" s="22">
        <v>2</v>
      </c>
    </row>
    <row r="327" spans="1:8" s="5" customFormat="1" ht="31.5" x14ac:dyDescent="0.25">
      <c r="A327" s="8">
        <f t="shared" si="4"/>
        <v>319</v>
      </c>
      <c r="B327" s="18" t="s">
        <v>404</v>
      </c>
      <c r="C327" s="20" t="s">
        <v>457</v>
      </c>
      <c r="D327" s="20" t="s">
        <v>458</v>
      </c>
      <c r="E327" s="20" t="s">
        <v>641</v>
      </c>
      <c r="F327" s="22" t="s">
        <v>40</v>
      </c>
      <c r="G327" s="24">
        <v>40246</v>
      </c>
      <c r="H327" s="22">
        <v>6</v>
      </c>
    </row>
    <row r="328" spans="1:8" s="5" customFormat="1" ht="31.5" x14ac:dyDescent="0.25">
      <c r="A328" s="8">
        <f t="shared" si="4"/>
        <v>320</v>
      </c>
      <c r="B328" s="25" t="s">
        <v>405</v>
      </c>
      <c r="C328" s="16" t="s">
        <v>21</v>
      </c>
      <c r="D328" s="16" t="s">
        <v>606</v>
      </c>
      <c r="E328" s="16" t="s">
        <v>692</v>
      </c>
      <c r="F328" s="22" t="s">
        <v>51</v>
      </c>
      <c r="G328" s="24">
        <v>8680</v>
      </c>
      <c r="H328" s="22">
        <v>4</v>
      </c>
    </row>
    <row r="329" spans="1:8" s="5" customFormat="1" ht="47.25" x14ac:dyDescent="0.25">
      <c r="A329" s="8">
        <f t="shared" si="4"/>
        <v>321</v>
      </c>
      <c r="B329" s="18" t="s">
        <v>406</v>
      </c>
      <c r="C329" s="20" t="s">
        <v>622</v>
      </c>
      <c r="D329" s="20" t="s">
        <v>623</v>
      </c>
      <c r="E329" s="20" t="s">
        <v>697</v>
      </c>
      <c r="F329" s="22" t="s">
        <v>51</v>
      </c>
      <c r="G329" s="24">
        <v>36</v>
      </c>
      <c r="H329" s="22">
        <v>5</v>
      </c>
    </row>
    <row r="330" spans="1:8" s="5" customFormat="1" ht="31.5" x14ac:dyDescent="0.25">
      <c r="A330" s="8">
        <f t="shared" si="4"/>
        <v>322</v>
      </c>
      <c r="B330" s="18" t="s">
        <v>407</v>
      </c>
      <c r="C330" s="20" t="s">
        <v>14</v>
      </c>
      <c r="D330" s="20" t="s">
        <v>15</v>
      </c>
      <c r="E330" s="20" t="s">
        <v>690</v>
      </c>
      <c r="F330" s="22" t="s">
        <v>51</v>
      </c>
      <c r="G330" s="24">
        <v>2464</v>
      </c>
      <c r="H330" s="22">
        <v>3</v>
      </c>
    </row>
    <row r="331" spans="1:8" s="5" customFormat="1" ht="31.5" x14ac:dyDescent="0.25">
      <c r="A331" s="8">
        <f t="shared" ref="A331:A334" si="5">+A330+1</f>
        <v>323</v>
      </c>
      <c r="B331" s="25" t="s">
        <v>408</v>
      </c>
      <c r="C331" s="16" t="s">
        <v>624</v>
      </c>
      <c r="D331" s="16" t="s">
        <v>625</v>
      </c>
      <c r="E331" s="16" t="s">
        <v>77</v>
      </c>
      <c r="F331" s="22" t="s">
        <v>50</v>
      </c>
      <c r="G331" s="24">
        <v>190</v>
      </c>
      <c r="H331" s="22">
        <v>7</v>
      </c>
    </row>
    <row r="332" spans="1:8" s="5" customFormat="1" ht="31.5" x14ac:dyDescent="0.25">
      <c r="A332" s="8">
        <f t="shared" si="5"/>
        <v>324</v>
      </c>
      <c r="B332" s="25" t="s">
        <v>409</v>
      </c>
      <c r="C332" s="16" t="s">
        <v>626</v>
      </c>
      <c r="D332" s="16" t="s">
        <v>627</v>
      </c>
      <c r="E332" s="16" t="s">
        <v>22</v>
      </c>
      <c r="F332" s="25" t="s">
        <v>51</v>
      </c>
      <c r="G332" s="24">
        <v>2</v>
      </c>
      <c r="H332" s="16">
        <v>1</v>
      </c>
    </row>
    <row r="333" spans="1:8" s="5" customFormat="1" ht="47.25" x14ac:dyDescent="0.25">
      <c r="A333" s="8">
        <f t="shared" si="5"/>
        <v>325</v>
      </c>
      <c r="B333" s="25" t="s">
        <v>410</v>
      </c>
      <c r="C333" s="16" t="s">
        <v>628</v>
      </c>
      <c r="D333" s="16" t="s">
        <v>629</v>
      </c>
      <c r="E333" s="16" t="s">
        <v>33</v>
      </c>
      <c r="F333" s="25" t="s">
        <v>51</v>
      </c>
      <c r="G333" s="24">
        <v>2</v>
      </c>
      <c r="H333" s="16">
        <v>1</v>
      </c>
    </row>
    <row r="334" spans="1:8" s="5" customFormat="1" ht="31.5" x14ac:dyDescent="0.25">
      <c r="A334" s="8">
        <f t="shared" si="5"/>
        <v>326</v>
      </c>
      <c r="B334" s="25" t="s">
        <v>411</v>
      </c>
      <c r="C334" s="16" t="s">
        <v>626</v>
      </c>
      <c r="D334" s="16" t="s">
        <v>627</v>
      </c>
      <c r="E334" s="16" t="s">
        <v>22</v>
      </c>
      <c r="F334" s="25" t="s">
        <v>51</v>
      </c>
      <c r="G334" s="24">
        <v>2</v>
      </c>
      <c r="H334" s="16">
        <v>1</v>
      </c>
    </row>
  </sheetData>
  <mergeCells count="1">
    <mergeCell ref="A5:H5"/>
  </mergeCells>
  <pageMargins left="0.7" right="0.7" top="0.75" bottom="0.75" header="0.3" footer="0.3"/>
  <pageSetup paperSize="9" scale="49" orientation="portrait" verticalDpi="0" r:id="rId1"/>
  <rowBreaks count="1" manualBreakCount="1">
    <brk id="2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:E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so du lieu</vt:lpstr>
      <vt:lpstr>Sheet2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2026-03-17T08:31:47Z</dcterms:modified>
</cp:coreProperties>
</file>