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AN QLDA\TỪ CHÂU\28 hộ đường điện\"/>
    </mc:Choice>
  </mc:AlternateContent>
  <xr:revisionPtr revIDLastSave="0" documentId="8_{BB5C71FA-AD39-4C98-93C4-694DD48C1BD1}" xr6:coauthVersionLast="47" xr6:coauthVersionMax="47" xr10:uidLastSave="{00000000-0000-0000-0000-000000000000}"/>
  <bookViews>
    <workbookView xWindow="135" yWindow="600" windowWidth="20355" windowHeight="10920" xr2:uid="{EA61101B-6912-42B7-92EF-571E535E1EA6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94" i="1" l="1"/>
  <c r="S94" i="1"/>
  <c r="R94" i="1"/>
  <c r="AJ93" i="1"/>
  <c r="AI93" i="1"/>
  <c r="AH93" i="1"/>
  <c r="AG93" i="1"/>
  <c r="AK93" i="1" s="1"/>
  <c r="AF93" i="1"/>
  <c r="AB93" i="1"/>
  <c r="AA93" i="1"/>
  <c r="AD93" i="1" s="1"/>
  <c r="AJ92" i="1"/>
  <c r="AI92" i="1"/>
  <c r="AH92" i="1"/>
  <c r="AG92" i="1"/>
  <c r="AF92" i="1"/>
  <c r="AK92" i="1" s="1"/>
  <c r="AD92" i="1"/>
  <c r="AB92" i="1"/>
  <c r="AA92" i="1"/>
  <c r="T92" i="1"/>
  <c r="AJ91" i="1"/>
  <c r="AI91" i="1"/>
  <c r="AH91" i="1"/>
  <c r="AG91" i="1"/>
  <c r="AF91" i="1"/>
  <c r="AB91" i="1"/>
  <c r="AD91" i="1" s="1"/>
  <c r="AA91" i="1"/>
  <c r="T91" i="1"/>
  <c r="AJ90" i="1"/>
  <c r="AI90" i="1"/>
  <c r="AH90" i="1"/>
  <c r="AG90" i="1"/>
  <c r="AK90" i="1" s="1"/>
  <c r="AF90" i="1"/>
  <c r="AB90" i="1"/>
  <c r="AA90" i="1"/>
  <c r="AD90" i="1" s="1"/>
  <c r="T90" i="1"/>
  <c r="AJ89" i="1"/>
  <c r="AI89" i="1"/>
  <c r="AH89" i="1"/>
  <c r="AG89" i="1"/>
  <c r="AF89" i="1"/>
  <c r="AK89" i="1" s="1"/>
  <c r="AB89" i="1"/>
  <c r="AA89" i="1"/>
  <c r="AD89" i="1" s="1"/>
  <c r="T89" i="1"/>
  <c r="AJ88" i="1"/>
  <c r="AI88" i="1"/>
  <c r="AF88" i="1"/>
  <c r="AC88" i="1"/>
  <c r="AB88" i="1"/>
  <c r="AA88" i="1"/>
  <c r="AD88" i="1" s="1"/>
  <c r="Z88" i="1"/>
  <c r="W88" i="1"/>
  <c r="U88" i="1"/>
  <c r="T88" i="1"/>
  <c r="AJ87" i="1"/>
  <c r="AI87" i="1"/>
  <c r="AH87" i="1"/>
  <c r="AG87" i="1"/>
  <c r="AF87" i="1"/>
  <c r="AB87" i="1"/>
  <c r="AD87" i="1" s="1"/>
  <c r="AA87" i="1"/>
  <c r="T87" i="1"/>
  <c r="AJ86" i="1"/>
  <c r="AI86" i="1"/>
  <c r="AH86" i="1"/>
  <c r="AG86" i="1"/>
  <c r="AK86" i="1" s="1"/>
  <c r="AF86" i="1"/>
  <c r="AB86" i="1"/>
  <c r="AA86" i="1"/>
  <c r="AD86" i="1" s="1"/>
  <c r="T86" i="1"/>
  <c r="AJ85" i="1"/>
  <c r="AI85" i="1"/>
  <c r="AH85" i="1"/>
  <c r="AG85" i="1"/>
  <c r="AK85" i="1" s="1"/>
  <c r="AF85" i="1"/>
  <c r="AB85" i="1"/>
  <c r="AA85" i="1"/>
  <c r="AD85" i="1" s="1"/>
  <c r="AL85" i="1" s="1"/>
  <c r="T85" i="1"/>
  <c r="AJ84" i="1"/>
  <c r="AI84" i="1"/>
  <c r="AF84" i="1"/>
  <c r="Z84" i="1"/>
  <c r="V84" i="1"/>
  <c r="AB84" i="1" s="1"/>
  <c r="U84" i="1"/>
  <c r="AA84" i="1" s="1"/>
  <c r="AD84" i="1" s="1"/>
  <c r="T84" i="1"/>
  <c r="AJ83" i="1"/>
  <c r="AI83" i="1"/>
  <c r="AH83" i="1"/>
  <c r="AG83" i="1"/>
  <c r="AK83" i="1" s="1"/>
  <c r="AF83" i="1"/>
  <c r="AB83" i="1"/>
  <c r="AD83" i="1" s="1"/>
  <c r="AL83" i="1" s="1"/>
  <c r="AA83" i="1"/>
  <c r="T83" i="1"/>
  <c r="U82" i="1"/>
  <c r="T82" i="1"/>
  <c r="AJ81" i="1"/>
  <c r="AI81" i="1"/>
  <c r="AH81" i="1"/>
  <c r="AG81" i="1"/>
  <c r="AF81" i="1"/>
  <c r="AK81" i="1" s="1"/>
  <c r="AB81" i="1"/>
  <c r="AA81" i="1"/>
  <c r="AD81" i="1" s="1"/>
  <c r="T81" i="1"/>
  <c r="AJ80" i="1"/>
  <c r="AI80" i="1"/>
  <c r="AH80" i="1"/>
  <c r="AG80" i="1"/>
  <c r="AF80" i="1"/>
  <c r="AD80" i="1"/>
  <c r="AB80" i="1"/>
  <c r="AA80" i="1"/>
  <c r="T80" i="1"/>
  <c r="AJ79" i="1"/>
  <c r="AI79" i="1"/>
  <c r="AH79" i="1"/>
  <c r="AG79" i="1"/>
  <c r="AK79" i="1" s="1"/>
  <c r="AF79" i="1"/>
  <c r="AB79" i="1"/>
  <c r="AD79" i="1" s="1"/>
  <c r="AL79" i="1" s="1"/>
  <c r="AA79" i="1"/>
  <c r="T79" i="1"/>
  <c r="U78" i="1"/>
  <c r="AA78" i="1" s="1"/>
  <c r="T78" i="1"/>
  <c r="AJ77" i="1"/>
  <c r="AG77" i="1"/>
  <c r="AF77" i="1"/>
  <c r="AA77" i="1"/>
  <c r="Z77" i="1"/>
  <c r="V77" i="1"/>
  <c r="AB77" i="1" s="1"/>
  <c r="T77" i="1"/>
  <c r="AJ76" i="1"/>
  <c r="AI76" i="1"/>
  <c r="AH76" i="1"/>
  <c r="AG76" i="1"/>
  <c r="AF76" i="1"/>
  <c r="AD76" i="1"/>
  <c r="AB76" i="1"/>
  <c r="AA76" i="1"/>
  <c r="T76" i="1"/>
  <c r="U75" i="1"/>
  <c r="T75" i="1"/>
  <c r="AJ74" i="1"/>
  <c r="AI74" i="1"/>
  <c r="AH74" i="1"/>
  <c r="AG74" i="1"/>
  <c r="AK74" i="1" s="1"/>
  <c r="AF74" i="1"/>
  <c r="AB74" i="1"/>
  <c r="AA74" i="1"/>
  <c r="AD74" i="1" s="1"/>
  <c r="T74" i="1"/>
  <c r="AJ73" i="1"/>
  <c r="AI73" i="1"/>
  <c r="AH73" i="1"/>
  <c r="AG73" i="1"/>
  <c r="AF73" i="1"/>
  <c r="AD73" i="1"/>
  <c r="AB73" i="1"/>
  <c r="AA73" i="1"/>
  <c r="T73" i="1"/>
  <c r="AJ72" i="1"/>
  <c r="AI72" i="1"/>
  <c r="AH72" i="1"/>
  <c r="AG72" i="1"/>
  <c r="AF72" i="1"/>
  <c r="AD72" i="1"/>
  <c r="AB72" i="1"/>
  <c r="AA72" i="1"/>
  <c r="T72" i="1"/>
  <c r="AB71" i="1"/>
  <c r="U71" i="1"/>
  <c r="T71" i="1"/>
  <c r="AJ70" i="1"/>
  <c r="AI70" i="1"/>
  <c r="AH70" i="1"/>
  <c r="AG70" i="1"/>
  <c r="AK70" i="1" s="1"/>
  <c r="AF70" i="1"/>
  <c r="AB70" i="1"/>
  <c r="AA70" i="1"/>
  <c r="AD70" i="1" s="1"/>
  <c r="T70" i="1"/>
  <c r="AJ69" i="1"/>
  <c r="AF69" i="1"/>
  <c r="Z69" i="1"/>
  <c r="AI69" i="1" s="1"/>
  <c r="W69" i="1"/>
  <c r="V69" i="1"/>
  <c r="AB69" i="1" s="1"/>
  <c r="U69" i="1"/>
  <c r="AA69" i="1" s="1"/>
  <c r="AD69" i="1" s="1"/>
  <c r="T69" i="1"/>
  <c r="AJ68" i="1"/>
  <c r="AI68" i="1"/>
  <c r="AH68" i="1"/>
  <c r="AG68" i="1"/>
  <c r="AF68" i="1"/>
  <c r="AD68" i="1"/>
  <c r="AB68" i="1"/>
  <c r="AA68" i="1"/>
  <c r="T68" i="1"/>
  <c r="AJ67" i="1"/>
  <c r="AI67" i="1"/>
  <c r="AH67" i="1"/>
  <c r="AG67" i="1"/>
  <c r="AF67" i="1"/>
  <c r="AB67" i="1"/>
  <c r="AD67" i="1" s="1"/>
  <c r="AA67" i="1"/>
  <c r="T67" i="1"/>
  <c r="AJ66" i="1"/>
  <c r="AI66" i="1"/>
  <c r="AH66" i="1"/>
  <c r="AG66" i="1"/>
  <c r="AK66" i="1" s="1"/>
  <c r="AF66" i="1"/>
  <c r="AB66" i="1"/>
  <c r="AA66" i="1"/>
  <c r="AD66" i="1" s="1"/>
  <c r="AL66" i="1" s="1"/>
  <c r="T66" i="1"/>
  <c r="AJ65" i="1"/>
  <c r="AI65" i="1"/>
  <c r="AH65" i="1"/>
  <c r="AG65" i="1"/>
  <c r="AK65" i="1" s="1"/>
  <c r="AF65" i="1"/>
  <c r="AB65" i="1"/>
  <c r="AA65" i="1"/>
  <c r="AD65" i="1" s="1"/>
  <c r="T65" i="1"/>
  <c r="AJ64" i="1"/>
  <c r="AI64" i="1"/>
  <c r="AH64" i="1"/>
  <c r="AG64" i="1"/>
  <c r="AF64" i="1"/>
  <c r="AD64" i="1"/>
  <c r="AB64" i="1"/>
  <c r="AA64" i="1"/>
  <c r="T64" i="1"/>
  <c r="AI63" i="1"/>
  <c r="AH63" i="1"/>
  <c r="AF63" i="1"/>
  <c r="AC63" i="1"/>
  <c r="AD63" i="1" s="1"/>
  <c r="AB63" i="1"/>
  <c r="AA63" i="1"/>
  <c r="Z63" i="1"/>
  <c r="AG63" i="1" s="1"/>
  <c r="W63" i="1"/>
  <c r="U63" i="1"/>
  <c r="AJ63" i="1" s="1"/>
  <c r="T63" i="1"/>
  <c r="AJ62" i="1"/>
  <c r="AI62" i="1"/>
  <c r="AH62" i="1"/>
  <c r="AG62" i="1"/>
  <c r="AF62" i="1"/>
  <c r="AK62" i="1" s="1"/>
  <c r="AB62" i="1"/>
  <c r="AD62" i="1" s="1"/>
  <c r="AL62" i="1" s="1"/>
  <c r="AA62" i="1"/>
  <c r="T62" i="1"/>
  <c r="AJ61" i="1"/>
  <c r="AI61" i="1"/>
  <c r="AH61" i="1"/>
  <c r="AG61" i="1"/>
  <c r="AK61" i="1" s="1"/>
  <c r="AF61" i="1"/>
  <c r="AB61" i="1"/>
  <c r="AA61" i="1"/>
  <c r="T61" i="1"/>
  <c r="AJ60" i="1"/>
  <c r="AI60" i="1"/>
  <c r="AH60" i="1"/>
  <c r="AG60" i="1"/>
  <c r="AF60" i="1"/>
  <c r="AK60" i="1" s="1"/>
  <c r="AB60" i="1"/>
  <c r="AA60" i="1"/>
  <c r="AD60" i="1" s="1"/>
  <c r="T60" i="1"/>
  <c r="AJ59" i="1"/>
  <c r="AI59" i="1"/>
  <c r="AH59" i="1"/>
  <c r="AG59" i="1"/>
  <c r="AF59" i="1"/>
  <c r="AK59" i="1" s="1"/>
  <c r="AD59" i="1"/>
  <c r="AB59" i="1"/>
  <c r="AA59" i="1"/>
  <c r="T59" i="1"/>
  <c r="AJ58" i="1"/>
  <c r="AI58" i="1"/>
  <c r="AH58" i="1"/>
  <c r="AG58" i="1"/>
  <c r="AF58" i="1"/>
  <c r="AB58" i="1"/>
  <c r="AD58" i="1" s="1"/>
  <c r="AA58" i="1"/>
  <c r="T58" i="1"/>
  <c r="AJ57" i="1"/>
  <c r="AI57" i="1"/>
  <c r="AH57" i="1"/>
  <c r="AG57" i="1"/>
  <c r="AK57" i="1" s="1"/>
  <c r="AF57" i="1"/>
  <c r="AB57" i="1"/>
  <c r="AA57" i="1"/>
  <c r="AD57" i="1" s="1"/>
  <c r="T57" i="1"/>
  <c r="AF56" i="1"/>
  <c r="AC56" i="1"/>
  <c r="AB56" i="1"/>
  <c r="U56" i="1"/>
  <c r="T56" i="1"/>
  <c r="AJ55" i="1"/>
  <c r="AI55" i="1"/>
  <c r="AH55" i="1"/>
  <c r="AG55" i="1"/>
  <c r="AF55" i="1"/>
  <c r="AK55" i="1" s="1"/>
  <c r="AB55" i="1"/>
  <c r="AA55" i="1"/>
  <c r="AD55" i="1" s="1"/>
  <c r="T55" i="1"/>
  <c r="AJ54" i="1"/>
  <c r="AI54" i="1"/>
  <c r="AF54" i="1"/>
  <c r="AD54" i="1"/>
  <c r="AC54" i="1"/>
  <c r="AB54" i="1"/>
  <c r="AA54" i="1"/>
  <c r="Z54" i="1"/>
  <c r="U54" i="1"/>
  <c r="W54" i="1" s="1"/>
  <c r="T54" i="1"/>
  <c r="AJ53" i="1"/>
  <c r="AI53" i="1"/>
  <c r="AH53" i="1"/>
  <c r="AG53" i="1"/>
  <c r="AF53" i="1"/>
  <c r="AD53" i="1"/>
  <c r="AB53" i="1"/>
  <c r="AA53" i="1"/>
  <c r="T53" i="1"/>
  <c r="AJ52" i="1"/>
  <c r="AI52" i="1"/>
  <c r="AH52" i="1"/>
  <c r="AG52" i="1"/>
  <c r="AF52" i="1"/>
  <c r="AK52" i="1" s="1"/>
  <c r="AB52" i="1"/>
  <c r="AD52" i="1" s="1"/>
  <c r="AA52" i="1"/>
  <c r="T52" i="1"/>
  <c r="AJ51" i="1"/>
  <c r="AI51" i="1"/>
  <c r="AH51" i="1"/>
  <c r="AG51" i="1"/>
  <c r="AK51" i="1" s="1"/>
  <c r="AF51" i="1"/>
  <c r="AB51" i="1"/>
  <c r="AA51" i="1"/>
  <c r="T51" i="1"/>
  <c r="AJ50" i="1"/>
  <c r="AC50" i="1"/>
  <c r="AB50" i="1"/>
  <c r="U50" i="1"/>
  <c r="T50" i="1"/>
  <c r="AJ49" i="1"/>
  <c r="AI49" i="1"/>
  <c r="AH49" i="1"/>
  <c r="AG49" i="1"/>
  <c r="AK49" i="1" s="1"/>
  <c r="AF49" i="1"/>
  <c r="AB49" i="1"/>
  <c r="AA49" i="1"/>
  <c r="AD49" i="1" s="1"/>
  <c r="T49" i="1"/>
  <c r="AJ48" i="1"/>
  <c r="AF48" i="1"/>
  <c r="AD48" i="1"/>
  <c r="AC48" i="1"/>
  <c r="AB48" i="1"/>
  <c r="AA48" i="1"/>
  <c r="Z48" i="1"/>
  <c r="U48" i="1"/>
  <c r="W48" i="1" s="1"/>
  <c r="T48" i="1"/>
  <c r="AJ47" i="1"/>
  <c r="AI47" i="1"/>
  <c r="AH47" i="1"/>
  <c r="AG47" i="1"/>
  <c r="AF47" i="1"/>
  <c r="AK47" i="1" s="1"/>
  <c r="AD47" i="1"/>
  <c r="AB47" i="1"/>
  <c r="AA47" i="1"/>
  <c r="T47" i="1"/>
  <c r="AJ46" i="1"/>
  <c r="AI46" i="1"/>
  <c r="AH46" i="1"/>
  <c r="AF46" i="1"/>
  <c r="AC46" i="1"/>
  <c r="AD46" i="1" s="1"/>
  <c r="AB46" i="1"/>
  <c r="AA46" i="1"/>
  <c r="Z46" i="1"/>
  <c r="AG46" i="1" s="1"/>
  <c r="W46" i="1"/>
  <c r="U46" i="1"/>
  <c r="T46" i="1"/>
  <c r="AJ45" i="1"/>
  <c r="AI45" i="1"/>
  <c r="AH45" i="1"/>
  <c r="AG45" i="1"/>
  <c r="AF45" i="1"/>
  <c r="AK45" i="1" s="1"/>
  <c r="AB45" i="1"/>
  <c r="AD45" i="1" s="1"/>
  <c r="AL45" i="1" s="1"/>
  <c r="AA45" i="1"/>
  <c r="T45" i="1"/>
  <c r="AJ44" i="1"/>
  <c r="AI44" i="1"/>
  <c r="AH44" i="1"/>
  <c r="AG44" i="1"/>
  <c r="AK44" i="1" s="1"/>
  <c r="AF44" i="1"/>
  <c r="AD44" i="1"/>
  <c r="AL44" i="1" s="1"/>
  <c r="AB44" i="1"/>
  <c r="AA44" i="1"/>
  <c r="T44" i="1"/>
  <c r="AH43" i="1"/>
  <c r="AG43" i="1"/>
  <c r="AC43" i="1"/>
  <c r="AB43" i="1"/>
  <c r="AA43" i="1"/>
  <c r="AD43" i="1" s="1"/>
  <c r="U43" i="1"/>
  <c r="Z43" i="1" s="1"/>
  <c r="AI43" i="1" s="1"/>
  <c r="T43" i="1"/>
  <c r="AJ42" i="1"/>
  <c r="AI42" i="1"/>
  <c r="AH42" i="1"/>
  <c r="AG42" i="1"/>
  <c r="AF42" i="1"/>
  <c r="AC42" i="1"/>
  <c r="AB42" i="1"/>
  <c r="AA42" i="1"/>
  <c r="T42" i="1"/>
  <c r="AJ41" i="1"/>
  <c r="AI41" i="1"/>
  <c r="AH41" i="1"/>
  <c r="AG41" i="1"/>
  <c r="AK41" i="1" s="1"/>
  <c r="AF41" i="1"/>
  <c r="AC41" i="1"/>
  <c r="AB41" i="1"/>
  <c r="AA41" i="1"/>
  <c r="AD41" i="1" s="1"/>
  <c r="T41" i="1"/>
  <c r="AJ40" i="1"/>
  <c r="AI40" i="1"/>
  <c r="AH40" i="1"/>
  <c r="AG40" i="1"/>
  <c r="AF40" i="1"/>
  <c r="AK40" i="1" s="1"/>
  <c r="AC40" i="1"/>
  <c r="AB40" i="1"/>
  <c r="AA40" i="1"/>
  <c r="AD40" i="1" s="1"/>
  <c r="T40" i="1"/>
  <c r="AJ39" i="1"/>
  <c r="AF39" i="1"/>
  <c r="AC39" i="1"/>
  <c r="AB39" i="1"/>
  <c r="X39" i="1"/>
  <c r="Z39" i="1" s="1"/>
  <c r="W39" i="1"/>
  <c r="U39" i="1"/>
  <c r="AA39" i="1" s="1"/>
  <c r="AD39" i="1" s="1"/>
  <c r="T39" i="1"/>
  <c r="AJ38" i="1"/>
  <c r="AI38" i="1"/>
  <c r="AH38" i="1"/>
  <c r="AG38" i="1"/>
  <c r="AF38" i="1"/>
  <c r="AK38" i="1" s="1"/>
  <c r="AC38" i="1"/>
  <c r="AD38" i="1" s="1"/>
  <c r="AL38" i="1" s="1"/>
  <c r="AB38" i="1"/>
  <c r="AA38" i="1"/>
  <c r="AJ37" i="1"/>
  <c r="AI37" i="1"/>
  <c r="AH37" i="1"/>
  <c r="AG37" i="1"/>
  <c r="AK37" i="1" s="1"/>
  <c r="AF37" i="1"/>
  <c r="AC37" i="1"/>
  <c r="AB37" i="1"/>
  <c r="AD37" i="1" s="1"/>
  <c r="AA37" i="1"/>
  <c r="AJ36" i="1"/>
  <c r="AH36" i="1"/>
  <c r="AG36" i="1"/>
  <c r="AF36" i="1"/>
  <c r="AC36" i="1"/>
  <c r="AB36" i="1"/>
  <c r="AA36" i="1"/>
  <c r="AD36" i="1" s="1"/>
  <c r="Z36" i="1"/>
  <c r="AI36" i="1" s="1"/>
  <c r="W36" i="1"/>
  <c r="AJ35" i="1"/>
  <c r="AI35" i="1"/>
  <c r="AH35" i="1"/>
  <c r="AG35" i="1"/>
  <c r="AF35" i="1"/>
  <c r="AB35" i="1"/>
  <c r="AD35" i="1" s="1"/>
  <c r="AA35" i="1"/>
  <c r="AJ34" i="1"/>
  <c r="AI34" i="1"/>
  <c r="AH34" i="1"/>
  <c r="AG34" i="1"/>
  <c r="AF34" i="1"/>
  <c r="AK34" i="1" s="1"/>
  <c r="AB34" i="1"/>
  <c r="AA34" i="1"/>
  <c r="AD34" i="1" s="1"/>
  <c r="AL34" i="1" s="1"/>
  <c r="AJ33" i="1"/>
  <c r="AI33" i="1"/>
  <c r="AH33" i="1"/>
  <c r="AG33" i="1"/>
  <c r="AF33" i="1"/>
  <c r="AB33" i="1"/>
  <c r="AD33" i="1" s="1"/>
  <c r="AA33" i="1"/>
  <c r="AJ32" i="1"/>
  <c r="AH32" i="1"/>
  <c r="AG32" i="1"/>
  <c r="AF32" i="1"/>
  <c r="AC32" i="1"/>
  <c r="AB32" i="1"/>
  <c r="AA32" i="1"/>
  <c r="AD32" i="1" s="1"/>
  <c r="Z32" i="1"/>
  <c r="AI32" i="1" s="1"/>
  <c r="W32" i="1"/>
  <c r="AJ31" i="1"/>
  <c r="AI31" i="1"/>
  <c r="AH31" i="1"/>
  <c r="AG31" i="1"/>
  <c r="AF31" i="1"/>
  <c r="AB31" i="1"/>
  <c r="AD31" i="1" s="1"/>
  <c r="AA31" i="1"/>
  <c r="AJ30" i="1"/>
  <c r="AH30" i="1"/>
  <c r="AG30" i="1"/>
  <c r="AF30" i="1"/>
  <c r="AC30" i="1"/>
  <c r="AB30" i="1"/>
  <c r="AA30" i="1"/>
  <c r="AD30" i="1" s="1"/>
  <c r="Z30" i="1"/>
  <c r="AI30" i="1" s="1"/>
  <c r="W30" i="1"/>
  <c r="AJ29" i="1"/>
  <c r="AI29" i="1"/>
  <c r="AH29" i="1"/>
  <c r="AG29" i="1"/>
  <c r="AF29" i="1"/>
  <c r="AK29" i="1" s="1"/>
  <c r="AB29" i="1"/>
  <c r="AD29" i="1" s="1"/>
  <c r="AL29" i="1" s="1"/>
  <c r="AA29" i="1"/>
  <c r="AJ28" i="1"/>
  <c r="AH28" i="1"/>
  <c r="AG28" i="1"/>
  <c r="AF28" i="1"/>
  <c r="AC28" i="1"/>
  <c r="AB28" i="1"/>
  <c r="AA28" i="1"/>
  <c r="AD28" i="1" s="1"/>
  <c r="Z28" i="1"/>
  <c r="AI28" i="1" s="1"/>
  <c r="W28" i="1"/>
  <c r="AJ27" i="1"/>
  <c r="AI27" i="1"/>
  <c r="AH27" i="1"/>
  <c r="AG27" i="1"/>
  <c r="AF27" i="1"/>
  <c r="AK27" i="1" s="1"/>
  <c r="AL27" i="1" s="1"/>
  <c r="AB27" i="1"/>
  <c r="AD27" i="1" s="1"/>
  <c r="AA27" i="1"/>
  <c r="T27" i="1"/>
  <c r="AJ26" i="1"/>
  <c r="AI26" i="1"/>
  <c r="AH26" i="1"/>
  <c r="AG26" i="1"/>
  <c r="AK26" i="1" s="1"/>
  <c r="AF26" i="1"/>
  <c r="AB26" i="1"/>
  <c r="AA26" i="1"/>
  <c r="AD26" i="1" s="1"/>
  <c r="T26" i="1"/>
  <c r="AJ25" i="1"/>
  <c r="AF25" i="1"/>
  <c r="AC25" i="1"/>
  <c r="AB25" i="1"/>
  <c r="AA25" i="1"/>
  <c r="AD25" i="1" s="1"/>
  <c r="U25" i="1"/>
  <c r="Z25" i="1" s="1"/>
  <c r="T25" i="1"/>
  <c r="AJ24" i="1"/>
  <c r="AI24" i="1"/>
  <c r="AH24" i="1"/>
  <c r="AG24" i="1"/>
  <c r="AF24" i="1"/>
  <c r="AK24" i="1" s="1"/>
  <c r="AB24" i="1"/>
  <c r="AA24" i="1"/>
  <c r="AD24" i="1" s="1"/>
  <c r="AJ23" i="1"/>
  <c r="AI23" i="1"/>
  <c r="AH23" i="1"/>
  <c r="AG23" i="1"/>
  <c r="AF23" i="1"/>
  <c r="AK23" i="1" s="1"/>
  <c r="AL23" i="1" s="1"/>
  <c r="AB23" i="1"/>
  <c r="AD23" i="1" s="1"/>
  <c r="AA23" i="1"/>
  <c r="AJ22" i="1"/>
  <c r="AH22" i="1"/>
  <c r="AG22" i="1"/>
  <c r="AF22" i="1"/>
  <c r="AC22" i="1"/>
  <c r="AB22" i="1"/>
  <c r="AA22" i="1"/>
  <c r="AD22" i="1" s="1"/>
  <c r="Z22" i="1"/>
  <c r="AI22" i="1" s="1"/>
  <c r="W22" i="1"/>
  <c r="AJ21" i="1"/>
  <c r="AI21" i="1"/>
  <c r="AH21" i="1"/>
  <c r="AG21" i="1"/>
  <c r="AF21" i="1"/>
  <c r="AB21" i="1"/>
  <c r="AD21" i="1" s="1"/>
  <c r="AA21" i="1"/>
  <c r="T21" i="1"/>
  <c r="AC20" i="1"/>
  <c r="AB20" i="1"/>
  <c r="W20" i="1"/>
  <c r="U20" i="1"/>
  <c r="T20" i="1"/>
  <c r="AJ19" i="1"/>
  <c r="AI19" i="1"/>
  <c r="AH19" i="1"/>
  <c r="AG19" i="1"/>
  <c r="AK19" i="1" s="1"/>
  <c r="AF19" i="1"/>
  <c r="AB19" i="1"/>
  <c r="AA19" i="1"/>
  <c r="AD19" i="1" s="1"/>
  <c r="T19" i="1"/>
  <c r="AC18" i="1"/>
  <c r="AB18" i="1"/>
  <c r="U18" i="1"/>
  <c r="AJ18" i="1" s="1"/>
  <c r="T18" i="1"/>
  <c r="T94" i="1" s="1"/>
  <c r="AJ17" i="1"/>
  <c r="AI17" i="1"/>
  <c r="AH17" i="1"/>
  <c r="AG17" i="1"/>
  <c r="AF17" i="1"/>
  <c r="AK17" i="1" s="1"/>
  <c r="AB17" i="1"/>
  <c r="AA17" i="1"/>
  <c r="AD17" i="1" s="1"/>
  <c r="AJ16" i="1"/>
  <c r="AI16" i="1"/>
  <c r="AF16" i="1"/>
  <c r="AC16" i="1"/>
  <c r="AD16" i="1" s="1"/>
  <c r="AB16" i="1"/>
  <c r="AA16" i="1"/>
  <c r="Z16" i="1"/>
  <c r="AG16" i="1" s="1"/>
  <c r="W16" i="1"/>
  <c r="AJ15" i="1"/>
  <c r="AI15" i="1"/>
  <c r="AH15" i="1"/>
  <c r="AG15" i="1"/>
  <c r="AF15" i="1"/>
  <c r="AK15" i="1" s="1"/>
  <c r="AB15" i="1"/>
  <c r="AA15" i="1"/>
  <c r="AD15" i="1" s="1"/>
  <c r="AJ14" i="1"/>
  <c r="AI14" i="1"/>
  <c r="AH14" i="1"/>
  <c r="AG14" i="1"/>
  <c r="AF14" i="1"/>
  <c r="AB14" i="1"/>
  <c r="AD14" i="1" s="1"/>
  <c r="AA14" i="1"/>
  <c r="AJ13" i="1"/>
  <c r="AI13" i="1"/>
  <c r="AH13" i="1"/>
  <c r="AG13" i="1"/>
  <c r="AF13" i="1"/>
  <c r="AK13" i="1" s="1"/>
  <c r="AB13" i="1"/>
  <c r="AA13" i="1"/>
  <c r="AD13" i="1" s="1"/>
  <c r="AJ12" i="1"/>
  <c r="AI12" i="1"/>
  <c r="AF12" i="1"/>
  <c r="AC12" i="1"/>
  <c r="AD12" i="1" s="1"/>
  <c r="AB12" i="1"/>
  <c r="AA12" i="1"/>
  <c r="Z12" i="1"/>
  <c r="AG12" i="1" s="1"/>
  <c r="W12" i="1"/>
  <c r="AJ11" i="1"/>
  <c r="AI11" i="1"/>
  <c r="AH11" i="1"/>
  <c r="AG11" i="1"/>
  <c r="AF11" i="1"/>
  <c r="AK11" i="1" s="1"/>
  <c r="AB11" i="1"/>
  <c r="AA11" i="1"/>
  <c r="AD11" i="1" s="1"/>
  <c r="AJ10" i="1"/>
  <c r="AI10" i="1"/>
  <c r="AH10" i="1"/>
  <c r="AG10" i="1"/>
  <c r="AF10" i="1"/>
  <c r="AB10" i="1"/>
  <c r="AD10" i="1" s="1"/>
  <c r="AA10" i="1"/>
  <c r="AJ9" i="1"/>
  <c r="AH9" i="1"/>
  <c r="AG9" i="1"/>
  <c r="AF9" i="1"/>
  <c r="AK9" i="1" s="1"/>
  <c r="AC9" i="1"/>
  <c r="AB9" i="1"/>
  <c r="AA9" i="1"/>
  <c r="Z9" i="1"/>
  <c r="AI9" i="1" s="1"/>
  <c r="W9" i="1"/>
  <c r="AJ8" i="1"/>
  <c r="AI8" i="1"/>
  <c r="AH8" i="1"/>
  <c r="AG8" i="1"/>
  <c r="AF8" i="1"/>
  <c r="AB8" i="1"/>
  <c r="AD8" i="1" s="1"/>
  <c r="AA8" i="1"/>
  <c r="AJ7" i="1"/>
  <c r="AH7" i="1"/>
  <c r="AG7" i="1"/>
  <c r="AF7" i="1"/>
  <c r="AC7" i="1"/>
  <c r="AB7" i="1"/>
  <c r="AA7" i="1"/>
  <c r="Z7" i="1"/>
  <c r="AI7" i="1" s="1"/>
  <c r="W7" i="1"/>
  <c r="A7" i="1"/>
  <c r="A9" i="1" s="1"/>
  <c r="AL19" i="1" l="1"/>
  <c r="AB94" i="1"/>
  <c r="AL11" i="1"/>
  <c r="AL15" i="1"/>
  <c r="AL46" i="1"/>
  <c r="AH48" i="1"/>
  <c r="AK48" i="1" s="1"/>
  <c r="AL48" i="1" s="1"/>
  <c r="AG48" i="1"/>
  <c r="AI48" i="1"/>
  <c r="AL58" i="1"/>
  <c r="AL26" i="1"/>
  <c r="AK32" i="1"/>
  <c r="AL32" i="1" s="1"/>
  <c r="AL40" i="1"/>
  <c r="Z56" i="1"/>
  <c r="W56" i="1"/>
  <c r="AA56" i="1"/>
  <c r="AD56" i="1" s="1"/>
  <c r="AJ56" i="1"/>
  <c r="AL72" i="1"/>
  <c r="AK7" i="1"/>
  <c r="AK8" i="1"/>
  <c r="AL8" i="1" s="1"/>
  <c r="AK10" i="1"/>
  <c r="AL10" i="1" s="1"/>
  <c r="AK14" i="1"/>
  <c r="AL14" i="1" s="1"/>
  <c r="AK16" i="1"/>
  <c r="AL16" i="1" s="1"/>
  <c r="AK22" i="1"/>
  <c r="AL24" i="1"/>
  <c r="AI25" i="1"/>
  <c r="AG25" i="1"/>
  <c r="AK25" i="1" s="1"/>
  <c r="AL25" i="1" s="1"/>
  <c r="AH25" i="1"/>
  <c r="AK31" i="1"/>
  <c r="AL31" i="1" s="1"/>
  <c r="AK35" i="1"/>
  <c r="AL35" i="1" s="1"/>
  <c r="AL37" i="1"/>
  <c r="AI39" i="1"/>
  <c r="AG39" i="1"/>
  <c r="AH39" i="1"/>
  <c r="AL41" i="1"/>
  <c r="AL57" i="1"/>
  <c r="AL81" i="1"/>
  <c r="A12" i="1"/>
  <c r="Z18" i="1"/>
  <c r="W18" i="1"/>
  <c r="U94" i="1"/>
  <c r="AF18" i="1"/>
  <c r="AK30" i="1"/>
  <c r="AL86" i="1"/>
  <c r="AL93" i="1"/>
  <c r="AA18" i="1"/>
  <c r="AD18" i="1" s="1"/>
  <c r="AL30" i="1"/>
  <c r="AK36" i="1"/>
  <c r="AL36" i="1" s="1"/>
  <c r="AK39" i="1"/>
  <c r="AL39" i="1" s="1"/>
  <c r="AD7" i="1"/>
  <c r="AD9" i="1"/>
  <c r="AL9" i="1" s="1"/>
  <c r="AH12" i="1"/>
  <c r="AK12" i="1" s="1"/>
  <c r="AL12" i="1" s="1"/>
  <c r="AL13" i="1"/>
  <c r="AH16" i="1"/>
  <c r="AL17" i="1"/>
  <c r="AJ20" i="1"/>
  <c r="AJ94" i="1" s="1"/>
  <c r="AF20" i="1"/>
  <c r="AA20" i="1"/>
  <c r="AD20" i="1" s="1"/>
  <c r="Z20" i="1"/>
  <c r="AK21" i="1"/>
  <c r="AL21" i="1" s="1"/>
  <c r="AL22" i="1"/>
  <c r="AK28" i="1"/>
  <c r="AL28" i="1" s="1"/>
  <c r="AK33" i="1"/>
  <c r="AL33" i="1" s="1"/>
  <c r="AK42" i="1"/>
  <c r="AL52" i="1"/>
  <c r="AL89" i="1"/>
  <c r="AL90" i="1"/>
  <c r="AL53" i="1"/>
  <c r="AL65" i="1"/>
  <c r="AJ82" i="1"/>
  <c r="AF82" i="1"/>
  <c r="Z82" i="1"/>
  <c r="V82" i="1"/>
  <c r="AB82" i="1" s="1"/>
  <c r="W25" i="1"/>
  <c r="AJ43" i="1"/>
  <c r="Z50" i="1"/>
  <c r="W50" i="1"/>
  <c r="AF50" i="1"/>
  <c r="AK53" i="1"/>
  <c r="AH54" i="1"/>
  <c r="AG54" i="1"/>
  <c r="AK54" i="1" s="1"/>
  <c r="AL54" i="1" s="1"/>
  <c r="AK58" i="1"/>
  <c r="AL60" i="1"/>
  <c r="AL64" i="1"/>
  <c r="AJ71" i="1"/>
  <c r="AF71" i="1"/>
  <c r="Z71" i="1"/>
  <c r="W71" i="1"/>
  <c r="AK72" i="1"/>
  <c r="AJ75" i="1"/>
  <c r="AF75" i="1"/>
  <c r="Z75" i="1"/>
  <c r="V75" i="1"/>
  <c r="AB75" i="1" s="1"/>
  <c r="AK76" i="1"/>
  <c r="AL76" i="1" s="1"/>
  <c r="AI77" i="1"/>
  <c r="AK77" i="1" s="1"/>
  <c r="AH77" i="1"/>
  <c r="AK80" i="1"/>
  <c r="AL80" i="1" s="1"/>
  <c r="AA82" i="1"/>
  <c r="AD82" i="1" s="1"/>
  <c r="AH84" i="1"/>
  <c r="AK84" i="1" s="1"/>
  <c r="AL84" i="1" s="1"/>
  <c r="AG84" i="1"/>
  <c r="AL49" i="1"/>
  <c r="AK68" i="1"/>
  <c r="AL68" i="1" s="1"/>
  <c r="AL70" i="1"/>
  <c r="AL74" i="1"/>
  <c r="AJ78" i="1"/>
  <c r="AF78" i="1"/>
  <c r="Z78" i="1"/>
  <c r="V78" i="1"/>
  <c r="AB78" i="1" s="1"/>
  <c r="AD78" i="1" s="1"/>
  <c r="AC94" i="1"/>
  <c r="AD42" i="1"/>
  <c r="W43" i="1"/>
  <c r="W94" i="1" s="1"/>
  <c r="AF43" i="1"/>
  <c r="AK46" i="1"/>
  <c r="AL47" i="1"/>
  <c r="AA50" i="1"/>
  <c r="AD50" i="1" s="1"/>
  <c r="AD51" i="1"/>
  <c r="AL51" i="1" s="1"/>
  <c r="AL55" i="1"/>
  <c r="AL59" i="1"/>
  <c r="AD61" i="1"/>
  <c r="AL61" i="1" s="1"/>
  <c r="AK63" i="1"/>
  <c r="AL63" i="1" s="1"/>
  <c r="AK64" i="1"/>
  <c r="AK67" i="1"/>
  <c r="AL67" i="1" s="1"/>
  <c r="AH69" i="1"/>
  <c r="AG69" i="1"/>
  <c r="AK69" i="1" s="1"/>
  <c r="AL69" i="1" s="1"/>
  <c r="AA71" i="1"/>
  <c r="AD71" i="1" s="1"/>
  <c r="AK73" i="1"/>
  <c r="AL73" i="1" s="1"/>
  <c r="AA75" i="1"/>
  <c r="AD77" i="1"/>
  <c r="AK87" i="1"/>
  <c r="AL87" i="1" s="1"/>
  <c r="AH88" i="1"/>
  <c r="AK88" i="1" s="1"/>
  <c r="AL88" i="1" s="1"/>
  <c r="AG88" i="1"/>
  <c r="AK91" i="1"/>
  <c r="AL91" i="1" s="1"/>
  <c r="AL92" i="1"/>
  <c r="V94" i="1"/>
  <c r="AA94" i="1" l="1"/>
  <c r="AI71" i="1"/>
  <c r="AH71" i="1"/>
  <c r="AG71" i="1"/>
  <c r="AD94" i="1"/>
  <c r="AL7" i="1"/>
  <c r="AI78" i="1"/>
  <c r="AK78" i="1" s="1"/>
  <c r="AL78" i="1" s="1"/>
  <c r="AH78" i="1"/>
  <c r="AG78" i="1"/>
  <c r="AK20" i="1"/>
  <c r="AL20" i="1" s="1"/>
  <c r="AL42" i="1"/>
  <c r="AI50" i="1"/>
  <c r="AH50" i="1"/>
  <c r="AG50" i="1"/>
  <c r="AK50" i="1" s="1"/>
  <c r="AL50" i="1" s="1"/>
  <c r="A16" i="1"/>
  <c r="AL77" i="1"/>
  <c r="AK71" i="1"/>
  <c r="AL71" i="1" s="1"/>
  <c r="AI20" i="1"/>
  <c r="AG20" i="1"/>
  <c r="AH20" i="1"/>
  <c r="AF94" i="1"/>
  <c r="AI56" i="1"/>
  <c r="AH56" i="1"/>
  <c r="AG56" i="1"/>
  <c r="AD75" i="1"/>
  <c r="AK43" i="1"/>
  <c r="AL43" i="1" s="1"/>
  <c r="AI75" i="1"/>
  <c r="AK75" i="1" s="1"/>
  <c r="AG75" i="1"/>
  <c r="AH75" i="1"/>
  <c r="AI82" i="1"/>
  <c r="AK82" i="1" s="1"/>
  <c r="AL82" i="1" s="1"/>
  <c r="AH82" i="1"/>
  <c r="AG82" i="1"/>
  <c r="AI18" i="1"/>
  <c r="AH18" i="1"/>
  <c r="AG18" i="1"/>
  <c r="A18" i="1" l="1"/>
  <c r="AH94" i="1"/>
  <c r="AL75" i="1"/>
  <c r="AG94" i="1"/>
  <c r="AI94" i="1"/>
  <c r="AK56" i="1"/>
  <c r="AL56" i="1" s="1"/>
  <c r="AK18" i="1"/>
  <c r="A20" i="1" l="1"/>
  <c r="AK94" i="1"/>
  <c r="AL18" i="1"/>
  <c r="AL94" i="1" s="1"/>
  <c r="A25" i="1" l="1"/>
  <c r="A22" i="1"/>
  <c r="A28" i="1" l="1"/>
  <c r="A30" i="1"/>
  <c r="A32" i="1" s="1"/>
  <c r="A36" i="1" l="1"/>
  <c r="A39" i="1" s="1"/>
  <c r="A43" i="1" s="1"/>
  <c r="A46" i="1" s="1"/>
  <c r="A48" i="1" s="1"/>
  <c r="A50" i="1" s="1"/>
  <c r="A54" i="1" s="1"/>
  <c r="A56" i="1" s="1"/>
  <c r="A63" i="1" s="1"/>
  <c r="A69" i="1" s="1"/>
  <c r="A71" i="1" s="1"/>
  <c r="A75" i="1" s="1"/>
  <c r="A77" i="1" s="1"/>
  <c r="A78" i="1" s="1"/>
  <c r="A82" i="1" s="1"/>
  <c r="A84" i="1" s="1"/>
</calcChain>
</file>

<file path=xl/sharedStrings.xml><?xml version="1.0" encoding="utf-8"?>
<sst xmlns="http://schemas.openxmlformats.org/spreadsheetml/2006/main" count="627" uniqueCount="232">
  <si>
    <t>UBND XÃ DÂN HÒA
BAN QUẢN LÝ DỰ ÁN ĐẦU TƯ - HẠ TẦNG</t>
  </si>
  <si>
    <t>CỘNG HÒA XÃ HỘI CHỦ NGHĨA VIỆT NAM
Độc lập - Tự do - Hạnh phúc</t>
  </si>
  <si>
    <t>DỰ THẢO PHƯƠNG ÁN BỒI THƯỜNG, HỖ TRỢ, GIẢI PHÓNG MẶT BẰNG DỰ ÁN: ĐẦU TƯ XÂY DỰNG KHU ĐÔ THỊ THỂ THAO OLYMPIC THÔN TỪ CHÂU XÃ DÂN HÒA,  TP. HÀ NỘI 
(ĐỢT 1 TRÊN ĐỊA BÀN THÔN  TỪ CHÂU, XÃ LIÊN CHÂU CŨ)</t>
  </si>
  <si>
    <t>TT</t>
  </si>
  <si>
    <t>Họ và tên</t>
  </si>
  <si>
    <t>Đội</t>
  </si>
  <si>
    <t>Địa chỉ thường trú</t>
  </si>
  <si>
    <t>CCCD</t>
  </si>
  <si>
    <t>Năm sinh</t>
  </si>
  <si>
    <t>Địa chỉ thửa đất
 (Xứ đồng)</t>
  </si>
  <si>
    <t>Thông tin về thửa đất thu hồi</t>
  </si>
  <si>
    <t xml:space="preserve">Diện tích
(m2)  </t>
  </si>
  <si>
    <t>Diện tích thu hồi (m2)</t>
  </si>
  <si>
    <t>Diện tích còn lại (m2)</t>
  </si>
  <si>
    <t>Tổng diện tích thu hồi (m2)</t>
  </si>
  <si>
    <t>Diện tích bồi thường có hỗ trợ cây lúa</t>
  </si>
  <si>
    <t>Diện tích bồi thường, hỗ trợ cây lâu năm và ao cá</t>
  </si>
  <si>
    <t>Tổng diện tích đất NN đang sử dụng</t>
  </si>
  <si>
    <t>Thông tin về hộ gia đình sử dụng đất nông nghiệp</t>
  </si>
  <si>
    <t>Tỷ lệ % thu hồi</t>
  </si>
  <si>
    <t>Bồi thường</t>
  </si>
  <si>
    <t>Các khoản hỗ trợ theo QĐ 40/2026/QĐ-UBND ngày 02/4/2026 của UBND TP Hà Nội</t>
  </si>
  <si>
    <t>Tổng cộng tiền bồi thường, hỗ trợ</t>
  </si>
  <si>
    <t>Ghi chú trang trại, cây cối, tài sản</t>
  </si>
  <si>
    <t>Ghi chú</t>
  </si>
  <si>
    <t>Nhân khẩu hỗ trợ</t>
  </si>
  <si>
    <t>Bản đồ GPMB</t>
  </si>
  <si>
    <t>Giấy chứng nhận QSDĐ</t>
  </si>
  <si>
    <t>Bồi thường hỗ trợ đất nông nghiệp 155.000đ/m2 x 2 lần
(Nghị Quyết số 52/2025/NQ-HĐND ngày 26/11/2025 của HĐND Tp.Hà Nội, Nghị Quyết số 90/2026/NQ-HĐND ngày 27/01/2026 của HĐND TP. Hà Nội, QĐ 89/QĐ-UBND ngày 31/12/2025, QĐ 19/QĐ-UBND ngày 02/02/2026)</t>
  </si>
  <si>
    <t>Bồi thường lúa (7.700đ/m2) (theo TB 2461/TB-SNNMT ngày 31/12/2025)</t>
  </si>
  <si>
    <t>Bồi thường cây lâu năm (theo TB 2461/TB-SNNMT ngày 31/12/2025)</t>
  </si>
  <si>
    <t>Tổng tiền bồi thường</t>
  </si>
  <si>
    <t>Số nhân khẩu trong hộ</t>
  </si>
  <si>
    <t>Hỗ trợ chuyển
 đổi nghề nghiệp và tạo việc làm (155.000đ/m2 X 5 lần) (Điều 22, NĐ 88/2024 NĐ-CP; Điều 16, QĐ 40/2026/QĐ-UBND)</t>
  </si>
  <si>
    <t>Hỗ trợ ổn định đời sống 
(Điều 19, NĐ 88/2024 NĐ-CP, Điều 19 QĐ 40/2026/QĐ-UBND; Thông báo số 2461/TB-SNNMT)</t>
  </si>
  <si>
    <t xml:space="preserve">Thưởng tiến độ bàn giao mặt bằng 10.000đ/m2 (không quá 10.000.000 đ/hộ) (Điều 20, QĐ 40/2026/QĐ-UBND) </t>
  </si>
  <si>
    <t>Tổng tiền hỗ trợ</t>
  </si>
  <si>
    <t>Số tờ</t>
  </si>
  <si>
    <t>Số 
thửa</t>
  </si>
  <si>
    <t>Loại đất</t>
  </si>
  <si>
    <t>Số thửa</t>
  </si>
  <si>
    <t>Diện tích</t>
  </si>
  <si>
    <t>Số sery</t>
  </si>
  <si>
    <t xml:space="preserve">Ngày cấp </t>
  </si>
  <si>
    <t>Nơi cấp</t>
  </si>
  <si>
    <t>Dưới 30%: 30kg gạo*3 tháng*16.600đ = 1.494.000đ</t>
  </si>
  <si>
    <t>Từ  30% đến 70% : 30kg gạo*6 tháng*16.600đ = 2.988.000đ</t>
  </si>
  <si>
    <t>Trên 70%: 30kg gạo*12 tháng*16.600đ = 5.976.000đ</t>
  </si>
  <si>
    <t>Công trình, tài sản trên đất</t>
  </si>
  <si>
    <t>Ruộng không cấy lúa</t>
  </si>
  <si>
    <t>Tổng nhân khẩu</t>
  </si>
  <si>
    <t>Nhân khẩu giao chia</t>
  </si>
  <si>
    <t>Nhân khẩu phát sinh</t>
  </si>
  <si>
    <t>Hộ ông (bà): Nguyễn Văn Mạnh</t>
  </si>
  <si>
    <t>Thôn Từ Châu</t>
  </si>
  <si>
    <t xml:space="preserve">001075001608 
</t>
  </si>
  <si>
    <t>Bãi lớn</t>
  </si>
  <si>
    <t>LUC</t>
  </si>
  <si>
    <t>0</t>
  </si>
  <si>
    <t>CE 586062</t>
  </si>
  <si>
    <t>UBND huyện Thanh Oai</t>
  </si>
  <si>
    <t>Nguyễn Văn Mạnh 
Nguyễn Thị Vinh</t>
  </si>
  <si>
    <t>Nguyễn Công Minh</t>
  </si>
  <si>
    <t xml:space="preserve">kiểm tra lại tên sứ đồng láng sối giữa GCN với thông báo thu hồi đất </t>
  </si>
  <si>
    <t>Nguyễn Văn Mạnh</t>
  </si>
  <si>
    <t>001075001608</t>
  </si>
  <si>
    <t>Láng (Sối)</t>
  </si>
  <si>
    <t>Hộ ông (bà): Nguyễn Thế Hùng</t>
  </si>
  <si>
    <t>001067037523</t>
  </si>
  <si>
    <t>Láng</t>
  </si>
  <si>
    <t>00</t>
  </si>
  <si>
    <t>CE 600480</t>
  </si>
  <si>
    <t>Nguyễn Thế Hùng
Nguyễn Thị Tuyết
Nguyễn Văn Thành
Nguyễn Minh Tiến</t>
  </si>
  <si>
    <t>x</t>
  </si>
  <si>
    <t>Nguyễn Thế Hùng</t>
  </si>
  <si>
    <t>Đường Dâu</t>
  </si>
  <si>
    <t>Hộ ông (bà): Nguyễn Văn Bơi</t>
  </si>
  <si>
    <t>001042003841</t>
  </si>
  <si>
    <t>Cạn Giữa</t>
  </si>
  <si>
    <t>CH 117774</t>
  </si>
  <si>
    <t>Nguyễn Văn Bơi
Nguyễn Văn Sang
Nguyễn Văn Xuân
Nguyễn Thị Hương</t>
  </si>
  <si>
    <t>kiểm tra nhân khẩu giao chia con dâu nguyễn thị hạ xem đã chuyển ruộng về nhà chồng chưa</t>
  </si>
  <si>
    <t>Nguyễn Văn Bơi</t>
  </si>
  <si>
    <t>Bãi Cát</t>
  </si>
  <si>
    <t>Hộ ông (bà): Nguyễn Thị Uân là người đại diện cho hộ ông nguyễn Văn Hoằng</t>
  </si>
  <si>
    <t>Bãi cát</t>
  </si>
  <si>
    <t>CE 800100</t>
  </si>
  <si>
    <t xml:space="preserve">Nguyễn Thị Uân
Nguyễn Thị chúng
Nguyễn Thị Dụng
</t>
  </si>
  <si>
    <t xml:space="preserve">Nguyễn Thị Uân </t>
  </si>
  <si>
    <t>Hộ ông (bà): Nguyễn Thị Tuyết</t>
  </si>
  <si>
    <t xml:space="preserve">Thôn Từ Châu </t>
  </si>
  <si>
    <t>001170026518</t>
  </si>
  <si>
    <t>Đồng Cừ</t>
  </si>
  <si>
    <t>CH 107794</t>
  </si>
  <si>
    <t xml:space="preserve">Nguyễn Thị Tuyết
</t>
  </si>
  <si>
    <t>Nguyễn Thị Tuyết</t>
  </si>
  <si>
    <t xml:space="preserve"> Bãi Cát</t>
  </si>
  <si>
    <t>Hộ ông (bà): Nguyễn Văn Nam</t>
  </si>
  <si>
    <t>001053010614</t>
  </si>
  <si>
    <t>Xã Hội</t>
  </si>
  <si>
    <t>Nguyễn Văn Nam
Nguyễn Thị Đinh
Nguyễn Văn Khang
Nguyễn Thị Lan
Nguyễn Thị Nhị
Nguyễn Thị Vương</t>
  </si>
  <si>
    <t>THIẾU GCN</t>
  </si>
  <si>
    <t>Nguyễn Văn Nam</t>
  </si>
  <si>
    <t>Đồng Loàn</t>
  </si>
  <si>
    <t>Hộ ông (bà): Nguyễn Thị Thược</t>
  </si>
  <si>
    <t>001142005829</t>
  </si>
  <si>
    <t>CH 042907</t>
  </si>
  <si>
    <t xml:space="preserve">Nguyễn Thị Thược
</t>
  </si>
  <si>
    <t>Nguyễn Thị Thược</t>
  </si>
  <si>
    <t>Phú Lợi</t>
  </si>
  <si>
    <t>Xã hội</t>
  </si>
  <si>
    <t>Hộ ông (bà): Nguyễn Văn Toàn</t>
  </si>
  <si>
    <t>001065022155</t>
  </si>
  <si>
    <t>1965</t>
  </si>
  <si>
    <t>Cửa Đơm</t>
  </si>
  <si>
    <t>CE800106</t>
  </si>
  <si>
    <t>09/11/2016</t>
  </si>
  <si>
    <t>Nguyễn Văn Toàn
Nguyễn Thị Mận
Nguyễn Thị Oanh
Nguyễn Thị Hoài</t>
  </si>
  <si>
    <t xml:space="preserve">Nguyễn Văn Tấn
Nguyễn Văn Tuấn
Nguyễn Văn Phú
Phạm Thị Hoàn
</t>
  </si>
  <si>
    <t>Cửa Quán</t>
  </si>
  <si>
    <t>Hộ ông (bà): Nguyễn Văn Thắng</t>
  </si>
  <si>
    <t>001068001614</t>
  </si>
  <si>
    <t>Cửa Đơn (Đơm)</t>
  </si>
  <si>
    <t>CE 626136</t>
  </si>
  <si>
    <t>Nguyễn Văn Thắng
Nguyễn Thị Toán</t>
  </si>
  <si>
    <t xml:space="preserve">Nguyễn Văn Cảnh
Nguyễn Thị Thanh Xuân
</t>
  </si>
  <si>
    <t>Hộ ông Tạ Xuân Thắng</t>
  </si>
  <si>
    <t>001070013383</t>
  </si>
  <si>
    <t>Cửa Đơm (Đơn)</t>
  </si>
  <si>
    <t>CH 107807</t>
  </si>
  <si>
    <t>30/12/2016</t>
  </si>
  <si>
    <t>Tạ Xuân Thắng
Nguyễn Thị Mến
Tạ Xuân Hoan
Tạ Ngọc Hân</t>
  </si>
  <si>
    <t>Hộ ông (bà): Nguyễn Thị Xuân</t>
  </si>
  <si>
    <t>001165001064</t>
  </si>
  <si>
    <t>CH 042887</t>
  </si>
  <si>
    <t>Nguyễn Thị Xuân
Nguyễn Thị Hiền
Nguyễn Thị Thảo
Nguyễn Thị Kính
Nguyễn Văn Tuấn</t>
  </si>
  <si>
    <t>Nguyễn Thị Mến</t>
  </si>
  <si>
    <t>Nguyễn Thị Xuân</t>
  </si>
  <si>
    <t>Đồng Xẻo (Sẻo)</t>
  </si>
  <si>
    <t>Hộ ông (bà): Nguyễn Văn Sơn</t>
  </si>
  <si>
    <t>001063042231</t>
  </si>
  <si>
    <t>CH 042012</t>
  </si>
  <si>
    <t>16/12/2016</t>
  </si>
  <si>
    <t>Nguyễn Văn Sơn
Nguyễn Thị Thịnh
Nguyễn Văn Cương
Nguyễn Thị Lương</t>
  </si>
  <si>
    <t>Nguyễn Văn Sơn</t>
  </si>
  <si>
    <t xml:space="preserve">Ba Nô </t>
  </si>
  <si>
    <t>Ruộng Cụ</t>
  </si>
  <si>
    <t>Hộ ông (bà): Bà Nguyễn Thị Loan (Đã chết) đại diện cho hộ ông Tạ Hữu Văn - Đồng sử dụng Tạ Hữu Lợi</t>
  </si>
  <si>
    <t>CH 107811</t>
  </si>
  <si>
    <t>Thiếu văn bản cử người đại diện</t>
  </si>
  <si>
    <t>Tạ Hữu Lợi
Nguyễn Thị Hằng
Tạ Thị Tuyết
Tạ Thanh Tùng
Tạ Ngọc Tứ
Nguyễn Thị Sáu</t>
  </si>
  <si>
    <t>Hộ ông (bà): Nguyễn Thị Đường</t>
  </si>
  <si>
    <t>001154005660</t>
  </si>
  <si>
    <t>CE586071</t>
  </si>
  <si>
    <t xml:space="preserve">Nguyễn Thị Đường
</t>
  </si>
  <si>
    <t>Hộ ông (bà): Nguyễn Tuấn Nghĩa</t>
  </si>
  <si>
    <t>001067018634</t>
  </si>
  <si>
    <t>CE 800092</t>
  </si>
  <si>
    <t xml:space="preserve">Nguyễn Tuấn Nghĩa
Nguyễn Thị Hải
Nguyễn Thị Quỳnh Mai
Nguyễn Thị Thanh Thúy
</t>
  </si>
  <si>
    <t>xác nhận nhân khẩu ngoài địa phương</t>
  </si>
  <si>
    <t>Hộ ông (bà): Nguyễn Văn Tân</t>
  </si>
  <si>
    <t>001054008924</t>
  </si>
  <si>
    <t>CH 117787</t>
  </si>
  <si>
    <t>Nguyễn Văn Tân
Nguyễn Thị Hải
Nguyễn Thị Hường
Nguyễn Thị Hoàn
Nguyễn Thị Hồng
Nguyễn Văn Toàn</t>
  </si>
  <si>
    <t>sai DT với trích đo giấy chứng nhận</t>
  </si>
  <si>
    <t>Hộ ông (bà): Nguyễn Văn Chiêm</t>
  </si>
  <si>
    <t>CE 800677</t>
  </si>
  <si>
    <t xml:space="preserve">Nguyễn Thị Hải
Nguyễn Thị Dương
Nguyễn Thị Lan
Nguyễn Thị Sang
Nguyễn Văn Thành
</t>
  </si>
  <si>
    <t>trừ diện tích không cấy</t>
  </si>
  <si>
    <t>Ba Chuôm</t>
  </si>
  <si>
    <t>Hộ ông (bà): Nguyễn Văn Tích</t>
  </si>
  <si>
    <t>001063042898</t>
  </si>
  <si>
    <t>Quán</t>
  </si>
  <si>
    <t>CH 042082</t>
  </si>
  <si>
    <t>Nguyễn Văn Tích
Nguyễn Thị Ngọc
Nguyễn Văn Mạnh
Nguyễn Thị Ngà
Nguyễn Thị Thu</t>
  </si>
  <si>
    <t>Ải Mạ Dểnh</t>
  </si>
  <si>
    <t>Hộ ông (bà): Nguyễn Ngọc Liên - Đồng sử dụng Nguyễn Ngọc Hoan</t>
  </si>
  <si>
    <t>001043004236</t>
  </si>
  <si>
    <t>CH 042909</t>
  </si>
  <si>
    <t>Nguyễn Ngọc Liên
Nguyễn Ngọc Hoan
Nguyễn Thị Hường
Nguyễn Thị Nam
Nguyễn Thị Lan</t>
  </si>
  <si>
    <t>Đồng Quán</t>
  </si>
  <si>
    <t>KT lại diện tích</t>
  </si>
  <si>
    <t>Cổ Ngựa</t>
  </si>
  <si>
    <t>Cổ Phần</t>
  </si>
  <si>
    <t>Hộ ông (bà): Nguyễn Văn Hiếu</t>
  </si>
  <si>
    <t>001060018387</t>
  </si>
  <si>
    <r>
      <t xml:space="preserve">Nguyễn </t>
    </r>
    <r>
      <rPr>
        <sz val="12"/>
        <color rgb="FF000000"/>
        <rFont val="Times New Roman"/>
        <family val="1"/>
      </rPr>
      <t>Văn Hiếu
Nguyễn Thị Hải
Nguyễn Văn Mạnh
Nguyễn Văn Cườn</t>
    </r>
    <r>
      <rPr>
        <sz val="12"/>
        <rFont val="Times New Roman"/>
        <family val="1"/>
      </rPr>
      <t>g</t>
    </r>
  </si>
  <si>
    <t>Nguyễn Văn Cương</t>
  </si>
  <si>
    <t>Bãi Lớn</t>
  </si>
  <si>
    <t>Hộ ông (bà): Nguyễn Văn Cường (Đã chết)</t>
  </si>
  <si>
    <t>Mạ Dểnh</t>
  </si>
  <si>
    <t>CG 119627</t>
  </si>
  <si>
    <t>14/12/2016</t>
  </si>
  <si>
    <t>Nguyễn Thị Thêm
Nguyễn Thị Thảo
Nguyễn Thị Hoa</t>
  </si>
  <si>
    <t>Hộ ông (bà): Hoàng Thị Hải (Thái)</t>
  </si>
  <si>
    <t>001152028589</t>
  </si>
  <si>
    <t>CE 800675</t>
  </si>
  <si>
    <t>Hoàng Thị Hải
Nguyễn Mạnh Cường
Nguyễn Văn Khang</t>
  </si>
  <si>
    <t>Sẻo (Xẻo) Ngoài</t>
  </si>
  <si>
    <t>Hộ ông (bà): Nguyễn Đình Cung</t>
  </si>
  <si>
    <t>001058031638</t>
  </si>
  <si>
    <t>CH 117832</t>
  </si>
  <si>
    <t>12/12/2016</t>
  </si>
  <si>
    <t>Nguyễn Đình Cung
Nguyễn Thị Liên
Nguyễn Văn Lợi
Nguyễn Thị Tuyết
Nguyễn Thị Hương
Nguyễn Thị Mai</t>
  </si>
  <si>
    <t>Nguyễn Đình Cung</t>
  </si>
  <si>
    <t>Hộ ông (bà): Nguyễn Ngọc Đình - đồng sử dụng Nguyễn Văn Hùng</t>
  </si>
  <si>
    <t>001047006941</t>
  </si>
  <si>
    <t>CH 107801</t>
  </si>
  <si>
    <t>Nguyễn Ngọc Đình
Nguyễn Thị Quế
Nguyễn Thị Hồi
Nguyễn Văn Hùng</t>
  </si>
  <si>
    <t xml:space="preserve">Hộ ông (bà): Nguyễn Văn Ích </t>
  </si>
  <si>
    <t xml:space="preserve"> </t>
  </si>
  <si>
    <t>Cạn Giống</t>
  </si>
  <si>
    <t>CE 800101</t>
  </si>
  <si>
    <t>Nguyễn Thị Lang
Nguyễn Văn Nước
Nguyễn Văn Nhà
Nguyễn Văn Lầu
Nguyễn Thị Tâm</t>
  </si>
  <si>
    <t>Hộ ông Nguyễn Văn Bình là người đại diện cho hộ ông Nguyễn Văn Tiến</t>
  </si>
  <si>
    <t>001069023405</t>
  </si>
  <si>
    <t>Nguyễn Văn Bình
Nguyễn Thị Ngà
Nguyễn Văn Minh</t>
  </si>
  <si>
    <t>Hộ ông (bà): Nguyễn Văn Ba</t>
  </si>
  <si>
    <t>001054008033</t>
  </si>
  <si>
    <t>CE 626140</t>
  </si>
  <si>
    <t>Nguyễn Văn Ba
Nguyễn Thị Tịnh
Nguyễn Văn Sơn
Nguyễn Văn Hà
Nguyễn Văn Đức</t>
  </si>
  <si>
    <t>xác định lại nhân khẩu con dâu hằng, tâm, trang xem đã chuyển ruộng về chưa</t>
  </si>
  <si>
    <t>chưa có TBTHĐ</t>
  </si>
  <si>
    <t>001058032149</t>
  </si>
  <si>
    <t>CH 042015</t>
  </si>
  <si>
    <t>Nguyễn Văn Tâm
Nguyễn Thị Vương
Nguyễn Văn Chính
Nguyễn Văn Công
Nguyễn Thị Lý</t>
  </si>
  <si>
    <t>thiếu trích đo</t>
  </si>
  <si>
    <t>Cửa Chùa</t>
  </si>
  <si>
    <t>Cuồng</t>
  </si>
  <si>
    <t>Tổng</t>
  </si>
  <si>
    <t>Người lập</t>
  </si>
  <si>
    <t>Lãnh đạo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</si>
</sst>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010000]d/m/yy;@"/>
    <numFmt numFmtId="165" formatCode="_(* #,##0.0_);_(* \(#,##0.0\);_(* &quot;-&quot;??_);_(@_)"/>
    <numFmt numFmtId="166" formatCode="_(* #,##0_);_(* \(#,##0\);_(* &quot;-&quot;??_);_(@_)"/>
    <numFmt numFmtId="167" formatCode="_-* #,##0.00\ &quot;₫&quot;_-;\-* #,##0.00\ &quot;₫&quot;_-;_-* &quot;-&quot;??\ &quot;₫&quot;_-;_-@_-"/>
    <numFmt numFmtId="168" formatCode="#,##0.0"/>
    <numFmt numFmtId="169" formatCode="0.0"/>
  </numFmts>
  <fonts count="23" x14ac:knownFonts="1">
    <font>
      <sz val="14"/>
      <color theme="1"/>
      <name val="Times New Roman"/>
      <family val="2"/>
    </font>
    <font>
      <sz val="14"/>
      <color theme="1"/>
      <name val="Times New Roman"/>
      <family val="2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b/>
      <i/>
      <sz val="12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sz val="10"/>
      <color rgb="FFFF0000"/>
      <name val="Times New Roman"/>
      <family val="1"/>
    </font>
    <font>
      <sz val="10"/>
      <color rgb="FF92D050"/>
      <name val="Times New Roman"/>
      <family val="1"/>
    </font>
    <font>
      <sz val="12"/>
      <name val="Calibri"/>
      <family val="2"/>
    </font>
    <font>
      <sz val="10"/>
      <color rgb="FF000000"/>
      <name val="Times New Roman"/>
      <family val="1"/>
    </font>
    <font>
      <sz val="12"/>
      <color rgb="FFFF0000"/>
      <name val="Times New Roman"/>
      <family val="1"/>
    </font>
    <font>
      <sz val="12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12"/>
      <color rgb="FF000000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color rgb="FFC00000"/>
      <name val="Times New Roman"/>
      <family val="1"/>
    </font>
    <font>
      <sz val="10"/>
      <color rgb="FFC00000"/>
      <name val="Times New Roman"/>
      <family val="1"/>
    </font>
    <font>
      <b/>
      <sz val="10"/>
      <color rgb="FFFF0000"/>
      <name val="Times New Roman"/>
      <family val="1"/>
    </font>
    <font>
      <b/>
      <sz val="8"/>
      <name val="Times New Roman"/>
      <family val="1"/>
    </font>
    <font>
      <sz val="10"/>
      <color rgb="FFFFFFFF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FF00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92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vertical="center" wrapText="1"/>
    </xf>
    <xf numFmtId="165" fontId="2" fillId="2" borderId="0" xfId="1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top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 vertical="center" wrapText="1"/>
    </xf>
    <xf numFmtId="166" fontId="2" fillId="2" borderId="1" xfId="1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textRotation="180" wrapText="1"/>
    </xf>
    <xf numFmtId="167" fontId="2" fillId="2" borderId="1" xfId="2" applyNumberFormat="1" applyFont="1" applyFill="1" applyBorder="1" applyAlignment="1" applyProtection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68" fontId="2" fillId="2" borderId="1" xfId="0" applyNumberFormat="1" applyFont="1" applyFill="1" applyBorder="1" applyAlignment="1">
      <alignment horizontal="center" vertical="center" wrapText="1"/>
    </xf>
    <xf numFmtId="168" fontId="2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vertical="center" wrapText="1"/>
    </xf>
    <xf numFmtId="49" fontId="7" fillId="2" borderId="2" xfId="0" applyNumberFormat="1" applyFont="1" applyFill="1" applyBorder="1" applyAlignment="1">
      <alignment horizontal="left" vertical="top"/>
    </xf>
    <xf numFmtId="166" fontId="3" fillId="2" borderId="1" xfId="1" applyNumberFormat="1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65" fontId="3" fillId="2" borderId="1" xfId="1" applyNumberFormat="1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4" fontId="3" fillId="2" borderId="2" xfId="0" applyNumberFormat="1" applyFont="1" applyFill="1" applyBorder="1" applyAlignment="1">
      <alignment horizontal="center" vertical="center"/>
    </xf>
    <xf numFmtId="2" fontId="3" fillId="2" borderId="2" xfId="0" applyNumberFormat="1" applyFont="1" applyFill="1" applyBorder="1" applyAlignment="1">
      <alignment horizontal="center" vertical="center" wrapText="1"/>
    </xf>
    <xf numFmtId="168" fontId="3" fillId="2" borderId="1" xfId="1" applyNumberFormat="1" applyFont="1" applyFill="1" applyBorder="1" applyAlignment="1" applyProtection="1">
      <alignment horizontal="center" vertical="center"/>
    </xf>
    <xf numFmtId="43" fontId="3" fillId="2" borderId="1" xfId="1" applyFont="1" applyFill="1" applyBorder="1" applyAlignment="1">
      <alignment horizontal="center" vertical="center" wrapText="1"/>
    </xf>
    <xf numFmtId="43" fontId="3" fillId="2" borderId="1" xfId="1" applyFont="1" applyFill="1" applyBorder="1" applyAlignment="1" applyProtection="1">
      <alignment horizontal="center" vertical="center"/>
    </xf>
    <xf numFmtId="169" fontId="3" fillId="2" borderId="1" xfId="0" applyNumberFormat="1" applyFont="1" applyFill="1" applyBorder="1" applyAlignment="1">
      <alignment horizontal="center" vertical="center"/>
    </xf>
    <xf numFmtId="169" fontId="3" fillId="2" borderId="1" xfId="0" applyNumberFormat="1" applyFont="1" applyFill="1" applyBorder="1" applyAlignment="1">
      <alignment horizontal="center" vertical="center" wrapText="1"/>
    </xf>
    <xf numFmtId="165" fontId="3" fillId="2" borderId="1" xfId="1" applyNumberFormat="1" applyFont="1" applyFill="1" applyBorder="1" applyAlignment="1">
      <alignment vertical="center"/>
    </xf>
    <xf numFmtId="166" fontId="3" fillId="2" borderId="1" xfId="1" applyNumberFormat="1" applyFont="1" applyFill="1" applyBorder="1" applyAlignment="1">
      <alignment vertical="center"/>
    </xf>
    <xf numFmtId="166" fontId="2" fillId="2" borderId="1" xfId="1" applyNumberFormat="1" applyFont="1" applyFill="1" applyBorder="1" applyAlignment="1">
      <alignment vertical="center" wrapText="1"/>
    </xf>
    <xf numFmtId="3" fontId="2" fillId="2" borderId="1" xfId="0" applyNumberFormat="1" applyFont="1" applyFill="1" applyBorder="1" applyAlignment="1">
      <alignment vertical="center" wrapText="1"/>
    </xf>
    <xf numFmtId="2" fontId="3" fillId="2" borderId="1" xfId="2" applyNumberFormat="1" applyFont="1" applyFill="1" applyBorder="1" applyAlignment="1" applyProtection="1">
      <alignment vertical="center"/>
    </xf>
    <xf numFmtId="3" fontId="3" fillId="2" borderId="1" xfId="2" applyNumberFormat="1" applyFont="1" applyFill="1" applyBorder="1" applyAlignment="1" applyProtection="1">
      <alignment vertical="center"/>
    </xf>
    <xf numFmtId="0" fontId="3" fillId="2" borderId="1" xfId="0" applyFont="1" applyFill="1" applyBorder="1" applyAlignment="1">
      <alignment vertical="center" wrapText="1"/>
    </xf>
    <xf numFmtId="3" fontId="3" fillId="2" borderId="1" xfId="0" applyNumberFormat="1" applyFont="1" applyFill="1" applyBorder="1" applyAlignment="1">
      <alignment vertical="center"/>
    </xf>
    <xf numFmtId="3" fontId="3" fillId="2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top" wrapText="1"/>
    </xf>
    <xf numFmtId="0" fontId="3" fillId="2" borderId="2" xfId="0" applyFont="1" applyFill="1" applyBorder="1" applyAlignment="1">
      <alignment horizontal="left" vertical="top"/>
    </xf>
    <xf numFmtId="0" fontId="8" fillId="2" borderId="13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14" fontId="3" fillId="2" borderId="10" xfId="0" applyNumberFormat="1" applyFont="1" applyFill="1" applyBorder="1" applyAlignment="1">
      <alignment horizontal="center" vertical="center"/>
    </xf>
    <xf numFmtId="2" fontId="3" fillId="2" borderId="10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vertical="top" wrapText="1"/>
    </xf>
    <xf numFmtId="0" fontId="3" fillId="2" borderId="10" xfId="0" applyFont="1" applyFill="1" applyBorder="1" applyAlignment="1">
      <alignment horizontal="left" vertical="top"/>
    </xf>
    <xf numFmtId="0" fontId="3" fillId="2" borderId="2" xfId="0" applyFont="1" applyFill="1" applyBorder="1" applyAlignment="1">
      <alignment horizontal="center" vertical="center" wrapText="1"/>
    </xf>
    <xf numFmtId="2" fontId="3" fillId="2" borderId="1" xfId="1" applyNumberFormat="1" applyFont="1" applyFill="1" applyBorder="1" applyAlignment="1">
      <alignment horizontal="center" vertical="center"/>
    </xf>
    <xf numFmtId="166" fontId="2" fillId="2" borderId="1" xfId="1" applyNumberFormat="1" applyFont="1" applyFill="1" applyBorder="1" applyAlignment="1">
      <alignment horizontal="center" vertical="center" wrapText="1"/>
    </xf>
    <xf numFmtId="166" fontId="3" fillId="2" borderId="1" xfId="1" applyNumberFormat="1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center" vertical="center"/>
    </xf>
    <xf numFmtId="14" fontId="3" fillId="2" borderId="6" xfId="0" applyNumberFormat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2" fontId="3" fillId="2" borderId="1" xfId="1" applyNumberFormat="1" applyFont="1" applyFill="1" applyBorder="1" applyAlignment="1">
      <alignment vertical="center"/>
    </xf>
    <xf numFmtId="0" fontId="3" fillId="2" borderId="6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horizontal="left" vertical="center"/>
    </xf>
    <xf numFmtId="0" fontId="3" fillId="2" borderId="10" xfId="0" applyFont="1" applyFill="1" applyBorder="1" applyAlignment="1">
      <alignment horizontal="center" vertical="center" wrapText="1"/>
    </xf>
    <xf numFmtId="2" fontId="3" fillId="2" borderId="1" xfId="2" applyNumberFormat="1" applyFont="1" applyFill="1" applyBorder="1" applyAlignment="1" applyProtection="1">
      <alignment horizontal="center" vertical="center"/>
    </xf>
    <xf numFmtId="3" fontId="3" fillId="2" borderId="1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vertical="center" wrapText="1"/>
    </xf>
    <xf numFmtId="0" fontId="10" fillId="2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left" vertical="center" wrapText="1"/>
    </xf>
    <xf numFmtId="2" fontId="3" fillId="2" borderId="6" xfId="0" applyNumberFormat="1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165" fontId="3" fillId="2" borderId="2" xfId="1" applyNumberFormat="1" applyFont="1" applyFill="1" applyBorder="1" applyAlignment="1" applyProtection="1">
      <alignment horizontal="center" vertical="center"/>
    </xf>
    <xf numFmtId="168" fontId="3" fillId="2" borderId="2" xfId="1" applyNumberFormat="1" applyFont="1" applyFill="1" applyBorder="1" applyAlignment="1" applyProtection="1">
      <alignment horizontal="center" vertical="center"/>
    </xf>
    <xf numFmtId="43" fontId="3" fillId="2" borderId="2" xfId="1" applyFont="1" applyFill="1" applyBorder="1" applyAlignment="1">
      <alignment horizontal="center" vertical="center" wrapText="1"/>
    </xf>
    <xf numFmtId="166" fontId="2" fillId="2" borderId="2" xfId="1" applyNumberFormat="1" applyFont="1" applyFill="1" applyBorder="1" applyAlignment="1">
      <alignment vertical="center" wrapText="1"/>
    </xf>
    <xf numFmtId="2" fontId="3" fillId="2" borderId="2" xfId="2" applyNumberFormat="1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vertical="center" wrapText="1"/>
    </xf>
    <xf numFmtId="0" fontId="10" fillId="2" borderId="10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165" fontId="3" fillId="2" borderId="1" xfId="1" applyNumberFormat="1" applyFont="1" applyFill="1" applyBorder="1" applyAlignment="1">
      <alignment horizontal="center" vertical="center"/>
    </xf>
    <xf numFmtId="168" fontId="3" fillId="2" borderId="1" xfId="1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wrapText="1"/>
    </xf>
    <xf numFmtId="0" fontId="3" fillId="2" borderId="2" xfId="0" applyFont="1" applyFill="1" applyBorder="1" applyAlignment="1">
      <alignment horizontal="left" vertical="top" wrapText="1"/>
    </xf>
    <xf numFmtId="0" fontId="3" fillId="2" borderId="10" xfId="0" applyFont="1" applyFill="1" applyBorder="1" applyAlignment="1">
      <alignment wrapText="1"/>
    </xf>
    <xf numFmtId="0" fontId="3" fillId="2" borderId="10" xfId="0" applyFont="1" applyFill="1" applyBorder="1" applyAlignment="1">
      <alignment horizontal="left" vertical="top" wrapText="1"/>
    </xf>
    <xf numFmtId="166" fontId="3" fillId="2" borderId="2" xfId="1" applyNumberFormat="1" applyFont="1" applyFill="1" applyBorder="1" applyAlignment="1" applyProtection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43" fontId="3" fillId="2" borderId="1" xfId="1" applyFont="1" applyFill="1" applyBorder="1" applyAlignment="1">
      <alignment horizontal="center" vertical="center"/>
    </xf>
    <xf numFmtId="43" fontId="3" fillId="2" borderId="1" xfId="1" applyFont="1" applyFill="1" applyBorder="1" applyAlignment="1">
      <alignment horizontal="center" vertical="center"/>
    </xf>
    <xf numFmtId="43" fontId="3" fillId="2" borderId="2" xfId="1" applyFont="1" applyFill="1" applyBorder="1" applyAlignment="1" applyProtection="1">
      <alignment horizontal="center" vertical="center"/>
    </xf>
    <xf numFmtId="169" fontId="3" fillId="2" borderId="2" xfId="0" applyNumberFormat="1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166" fontId="3" fillId="2" borderId="10" xfId="1" applyNumberFormat="1" applyFont="1" applyFill="1" applyBorder="1" applyAlignment="1" applyProtection="1">
      <alignment horizontal="center" vertical="center"/>
    </xf>
    <xf numFmtId="43" fontId="3" fillId="2" borderId="10" xfId="1" applyFont="1" applyFill="1" applyBorder="1" applyAlignment="1" applyProtection="1">
      <alignment horizontal="center" vertical="center"/>
    </xf>
    <xf numFmtId="166" fontId="3" fillId="3" borderId="2" xfId="1" applyNumberFormat="1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165" fontId="3" fillId="3" borderId="1" xfId="1" applyNumberFormat="1" applyFont="1" applyFill="1" applyBorder="1" applyAlignment="1" applyProtection="1">
      <alignment horizontal="center" vertical="center"/>
    </xf>
    <xf numFmtId="2" fontId="3" fillId="3" borderId="1" xfId="0" applyNumberFormat="1" applyFont="1" applyFill="1" applyBorder="1" applyAlignment="1">
      <alignment horizontal="center" vertical="center" wrapText="1"/>
    </xf>
    <xf numFmtId="168" fontId="3" fillId="3" borderId="1" xfId="1" applyNumberFormat="1" applyFont="1" applyFill="1" applyBorder="1" applyAlignment="1" applyProtection="1">
      <alignment horizontal="center" vertical="center"/>
    </xf>
    <xf numFmtId="43" fontId="3" fillId="3" borderId="1" xfId="1" applyFont="1" applyFill="1" applyBorder="1" applyAlignment="1">
      <alignment horizontal="center" vertical="center" wrapText="1"/>
    </xf>
    <xf numFmtId="43" fontId="3" fillId="3" borderId="1" xfId="1" applyFont="1" applyFill="1" applyBorder="1" applyAlignment="1" applyProtection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43" fontId="3" fillId="3" borderId="2" xfId="1" applyFont="1" applyFill="1" applyBorder="1" applyAlignment="1" applyProtection="1">
      <alignment horizontal="center" vertical="center"/>
    </xf>
    <xf numFmtId="169" fontId="3" fillId="3" borderId="2" xfId="0" applyNumberFormat="1" applyFont="1" applyFill="1" applyBorder="1" applyAlignment="1">
      <alignment horizontal="center" vertical="center" wrapText="1"/>
    </xf>
    <xf numFmtId="165" fontId="3" fillId="3" borderId="1" xfId="1" applyNumberFormat="1" applyFont="1" applyFill="1" applyBorder="1" applyAlignment="1">
      <alignment vertical="center"/>
    </xf>
    <xf numFmtId="166" fontId="2" fillId="3" borderId="1" xfId="1" applyNumberFormat="1" applyFont="1" applyFill="1" applyBorder="1" applyAlignment="1">
      <alignment vertical="center" wrapText="1"/>
    </xf>
    <xf numFmtId="2" fontId="3" fillId="3" borderId="1" xfId="2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3" fontId="3" fillId="3" borderId="1" xfId="0" applyNumberFormat="1" applyFont="1" applyFill="1" applyBorder="1" applyAlignment="1">
      <alignment vertical="center"/>
    </xf>
    <xf numFmtId="3" fontId="3" fillId="3" borderId="1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11" fillId="3" borderId="13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vertical="center"/>
    </xf>
    <xf numFmtId="166" fontId="3" fillId="3" borderId="10" xfId="1" applyNumberFormat="1" applyFont="1" applyFill="1" applyBorder="1" applyAlignment="1" applyProtection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43" fontId="3" fillId="3" borderId="10" xfId="1" applyFont="1" applyFill="1" applyBorder="1" applyAlignment="1" applyProtection="1">
      <alignment horizontal="center" vertical="center"/>
    </xf>
    <xf numFmtId="0" fontId="3" fillId="3" borderId="10" xfId="0" applyFont="1" applyFill="1" applyBorder="1" applyAlignment="1">
      <alignment vertical="center" wrapText="1"/>
    </xf>
    <xf numFmtId="0" fontId="3" fillId="3" borderId="10" xfId="0" applyFont="1" applyFill="1" applyBorder="1" applyAlignment="1">
      <alignment horizontal="left" vertical="center" wrapText="1"/>
    </xf>
    <xf numFmtId="166" fontId="3" fillId="2" borderId="1" xfId="1" applyNumberFormat="1" applyFont="1" applyFill="1" applyBorder="1" applyAlignment="1">
      <alignment horizontal="center" vertical="center"/>
    </xf>
    <xf numFmtId="0" fontId="3" fillId="2" borderId="11" xfId="0" quotePrefix="1" applyFont="1" applyFill="1" applyBorder="1" applyAlignment="1">
      <alignment horizontal="center" vertical="center"/>
    </xf>
    <xf numFmtId="49" fontId="3" fillId="2" borderId="1" xfId="0" quotePrefix="1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3" fillId="2" borderId="0" xfId="0" quotePrefix="1" applyFont="1" applyFill="1" applyAlignment="1">
      <alignment horizontal="center" vertical="center"/>
    </xf>
    <xf numFmtId="3" fontId="3" fillId="2" borderId="2" xfId="0" applyNumberFormat="1" applyFont="1" applyFill="1" applyBorder="1" applyAlignment="1">
      <alignment horizontal="left" vertical="center" wrapText="1"/>
    </xf>
    <xf numFmtId="3" fontId="3" fillId="2" borderId="2" xfId="0" applyNumberFormat="1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3" fontId="3" fillId="2" borderId="3" xfId="0" quotePrefix="1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3" fontId="3" fillId="2" borderId="12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3" fontId="3" fillId="2" borderId="2" xfId="0" quotePrefix="1" applyNumberFormat="1" applyFont="1" applyFill="1" applyBorder="1" applyAlignment="1">
      <alignment horizontal="center" vertical="center" wrapText="1"/>
    </xf>
    <xf numFmtId="165" fontId="3" fillId="2" borderId="2" xfId="1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168" fontId="3" fillId="2" borderId="1" xfId="1" applyNumberFormat="1" applyFont="1" applyFill="1" applyBorder="1" applyAlignment="1">
      <alignment horizontal="center" vertical="center" wrapText="1"/>
    </xf>
    <xf numFmtId="43" fontId="2" fillId="2" borderId="2" xfId="1" applyFont="1" applyFill="1" applyBorder="1" applyAlignment="1">
      <alignment horizontal="center" vertical="center"/>
    </xf>
    <xf numFmtId="168" fontId="2" fillId="2" borderId="2" xfId="0" applyNumberFormat="1" applyFont="1" applyFill="1" applyBorder="1" applyAlignment="1">
      <alignment horizontal="center" vertical="center"/>
    </xf>
    <xf numFmtId="166" fontId="3" fillId="2" borderId="6" xfId="1" applyNumberFormat="1" applyFont="1" applyFill="1" applyBorder="1" applyAlignment="1" applyProtection="1">
      <alignment horizontal="center" vertical="center"/>
    </xf>
    <xf numFmtId="3" fontId="3" fillId="2" borderId="6" xfId="0" applyNumberFormat="1" applyFont="1" applyFill="1" applyBorder="1" applyAlignment="1">
      <alignment horizontal="left" vertical="center" wrapText="1"/>
    </xf>
    <xf numFmtId="3" fontId="3" fillId="2" borderId="6" xfId="0" applyNumberFormat="1" applyFont="1" applyFill="1" applyBorder="1" applyAlignment="1">
      <alignment horizontal="center" vertical="center" wrapText="1"/>
    </xf>
    <xf numFmtId="3" fontId="3" fillId="2" borderId="13" xfId="0" quotePrefix="1" applyNumberFormat="1" applyFont="1" applyFill="1" applyBorder="1" applyAlignment="1">
      <alignment horizontal="center" vertical="center" wrapText="1"/>
    </xf>
    <xf numFmtId="3" fontId="3" fillId="2" borderId="10" xfId="0" quotePrefix="1" applyNumberFormat="1" applyFont="1" applyFill="1" applyBorder="1" applyAlignment="1">
      <alignment horizontal="center" vertical="center" wrapText="1"/>
    </xf>
    <xf numFmtId="3" fontId="3" fillId="2" borderId="10" xfId="0" applyNumberFormat="1" applyFont="1" applyFill="1" applyBorder="1" applyAlignment="1">
      <alignment horizontal="center" vertical="center" wrapText="1"/>
    </xf>
    <xf numFmtId="165" fontId="3" fillId="2" borderId="10" xfId="1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43" fontId="2" fillId="2" borderId="6" xfId="1" applyFont="1" applyFill="1" applyBorder="1" applyAlignment="1">
      <alignment horizontal="center" vertical="center"/>
    </xf>
    <xf numFmtId="168" fontId="2" fillId="2" borderId="6" xfId="0" applyNumberFormat="1" applyFont="1" applyFill="1" applyBorder="1" applyAlignment="1">
      <alignment horizontal="center" vertical="center"/>
    </xf>
    <xf numFmtId="43" fontId="3" fillId="2" borderId="6" xfId="1" applyFont="1" applyFill="1" applyBorder="1" applyAlignment="1" applyProtection="1">
      <alignment horizontal="center" vertical="center"/>
    </xf>
    <xf numFmtId="0" fontId="3" fillId="2" borderId="6" xfId="0" applyFont="1" applyFill="1" applyBorder="1" applyAlignment="1">
      <alignment horizontal="left" vertical="top" wrapText="1"/>
    </xf>
    <xf numFmtId="3" fontId="3" fillId="2" borderId="10" xfId="0" applyNumberFormat="1" applyFont="1" applyFill="1" applyBorder="1" applyAlignment="1">
      <alignment horizontal="left" vertical="center" wrapText="1"/>
    </xf>
    <xf numFmtId="3" fontId="3" fillId="2" borderId="7" xfId="0" quotePrefix="1" applyNumberFormat="1" applyFont="1" applyFill="1" applyBorder="1" applyAlignment="1">
      <alignment horizontal="center" vertical="center" wrapText="1"/>
    </xf>
    <xf numFmtId="3" fontId="3" fillId="2" borderId="1" xfId="0" quotePrefix="1" applyNumberFormat="1" applyFont="1" applyFill="1" applyBorder="1" applyAlignment="1">
      <alignment horizontal="center" vertical="center" wrapText="1"/>
    </xf>
    <xf numFmtId="165" fontId="3" fillId="2" borderId="1" xfId="1" applyNumberFormat="1" applyFont="1" applyFill="1" applyBorder="1" applyAlignment="1">
      <alignment horizontal="center" vertical="center" wrapText="1"/>
    </xf>
    <xf numFmtId="49" fontId="3" fillId="2" borderId="10" xfId="0" applyNumberFormat="1" applyFont="1" applyFill="1" applyBorder="1" applyAlignment="1">
      <alignment horizontal="center" vertical="center" wrapText="1"/>
    </xf>
    <xf numFmtId="43" fontId="2" fillId="2" borderId="10" xfId="1" applyFont="1" applyFill="1" applyBorder="1" applyAlignment="1">
      <alignment horizontal="center" vertical="center"/>
    </xf>
    <xf numFmtId="168" fontId="2" fillId="2" borderId="10" xfId="0" applyNumberFormat="1" applyFont="1" applyFill="1" applyBorder="1" applyAlignment="1">
      <alignment horizontal="center" vertical="center"/>
    </xf>
    <xf numFmtId="166" fontId="2" fillId="2" borderId="2" xfId="1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49" fontId="3" fillId="2" borderId="12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quotePrefix="1" applyNumberFormat="1" applyFont="1" applyFill="1" applyBorder="1" applyAlignment="1">
      <alignment horizontal="center" vertical="center" wrapText="1"/>
    </xf>
    <xf numFmtId="14" fontId="3" fillId="2" borderId="2" xfId="0" applyNumberFormat="1" applyFont="1" applyFill="1" applyBorder="1" applyAlignment="1">
      <alignment horizontal="center" vertical="center" wrapText="1"/>
    </xf>
    <xf numFmtId="169" fontId="2" fillId="2" borderId="2" xfId="0" applyNumberFormat="1" applyFont="1" applyFill="1" applyBorder="1" applyAlignment="1">
      <alignment horizontal="center" vertical="center"/>
    </xf>
    <xf numFmtId="169" fontId="2" fillId="2" borderId="2" xfId="0" applyNumberFormat="1" applyFont="1" applyFill="1" applyBorder="1" applyAlignment="1">
      <alignment horizontal="center" vertical="center" wrapText="1"/>
    </xf>
    <xf numFmtId="166" fontId="2" fillId="2" borderId="10" xfId="1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169" fontId="2" fillId="2" borderId="10" xfId="0" applyNumberFormat="1" applyFont="1" applyFill="1" applyBorder="1" applyAlignment="1">
      <alignment horizontal="center" vertical="center"/>
    </xf>
    <xf numFmtId="169" fontId="2" fillId="2" borderId="10" xfId="0" applyNumberFormat="1" applyFont="1" applyFill="1" applyBorder="1" applyAlignment="1">
      <alignment horizontal="center" vertical="center" wrapText="1"/>
    </xf>
    <xf numFmtId="14" fontId="3" fillId="2" borderId="2" xfId="0" quotePrefix="1" applyNumberFormat="1" applyFont="1" applyFill="1" applyBorder="1" applyAlignment="1">
      <alignment horizontal="center" vertical="center"/>
    </xf>
    <xf numFmtId="14" fontId="3" fillId="2" borderId="6" xfId="0" quotePrefix="1" applyNumberFormat="1" applyFont="1" applyFill="1" applyBorder="1" applyAlignment="1">
      <alignment horizontal="center" vertical="center"/>
    </xf>
    <xf numFmtId="14" fontId="3" fillId="2" borderId="10" xfId="0" quotePrefix="1" applyNumberFormat="1" applyFont="1" applyFill="1" applyBorder="1" applyAlignment="1">
      <alignment horizontal="center" vertical="center"/>
    </xf>
    <xf numFmtId="166" fontId="13" fillId="2" borderId="2" xfId="1" applyNumberFormat="1" applyFont="1" applyFill="1" applyBorder="1" applyAlignment="1">
      <alignment horizontal="center" vertical="center"/>
    </xf>
    <xf numFmtId="3" fontId="11" fillId="2" borderId="2" xfId="0" applyNumberFormat="1" applyFont="1" applyFill="1" applyBorder="1" applyAlignment="1">
      <alignment horizontal="left" vertical="center" wrapText="1"/>
    </xf>
    <xf numFmtId="3" fontId="11" fillId="2" borderId="2" xfId="0" applyNumberFormat="1" applyFont="1" applyFill="1" applyBorder="1" applyAlignment="1">
      <alignment horizontal="center" vertical="center" wrapText="1"/>
    </xf>
    <xf numFmtId="3" fontId="11" fillId="2" borderId="3" xfId="0" applyNumberFormat="1" applyFont="1" applyFill="1" applyBorder="1" applyAlignment="1">
      <alignment horizontal="center" vertical="center" wrapText="1"/>
    </xf>
    <xf numFmtId="1" fontId="11" fillId="2" borderId="1" xfId="0" applyNumberFormat="1" applyFont="1" applyFill="1" applyBorder="1" applyAlignment="1">
      <alignment horizontal="center" vertical="center" wrapText="1"/>
    </xf>
    <xf numFmtId="3" fontId="11" fillId="2" borderId="12" xfId="0" applyNumberFormat="1" applyFont="1" applyFill="1" applyBorder="1" applyAlignment="1">
      <alignment horizontal="center" vertical="center" wrapText="1"/>
    </xf>
    <xf numFmtId="3" fontId="11" fillId="2" borderId="1" xfId="0" applyNumberFormat="1" applyFont="1" applyFill="1" applyBorder="1" applyAlignment="1">
      <alignment horizontal="center" vertical="center" wrapText="1"/>
    </xf>
    <xf numFmtId="3" fontId="11" fillId="2" borderId="2" xfId="0" quotePrefix="1" applyNumberFormat="1" applyFont="1" applyFill="1" applyBorder="1" applyAlignment="1">
      <alignment horizontal="center" vertical="center" wrapText="1"/>
    </xf>
    <xf numFmtId="165" fontId="11" fillId="2" borderId="2" xfId="1" quotePrefix="1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168" fontId="11" fillId="2" borderId="1" xfId="1" applyNumberFormat="1" applyFont="1" applyFill="1" applyBorder="1" applyAlignment="1">
      <alignment horizontal="center" vertical="center" wrapText="1"/>
    </xf>
    <xf numFmtId="43" fontId="11" fillId="2" borderId="1" xfId="1" applyFont="1" applyFill="1" applyBorder="1" applyAlignment="1">
      <alignment horizontal="center" vertical="center"/>
    </xf>
    <xf numFmtId="43" fontId="14" fillId="2" borderId="2" xfId="1" applyFont="1" applyFill="1" applyBorder="1" applyAlignment="1">
      <alignment horizontal="center" vertical="center"/>
    </xf>
    <xf numFmtId="168" fontId="14" fillId="2" borderId="2" xfId="0" applyNumberFormat="1" applyFont="1" applyFill="1" applyBorder="1" applyAlignment="1">
      <alignment horizontal="center" vertical="center" wrapText="1"/>
    </xf>
    <xf numFmtId="43" fontId="13" fillId="2" borderId="2" xfId="1" applyFont="1" applyFill="1" applyBorder="1" applyAlignment="1">
      <alignment horizontal="center" vertical="center"/>
    </xf>
    <xf numFmtId="169" fontId="13" fillId="2" borderId="2" xfId="0" applyNumberFormat="1" applyFont="1" applyFill="1" applyBorder="1" applyAlignment="1">
      <alignment horizontal="center" vertical="center" wrapText="1"/>
    </xf>
    <xf numFmtId="165" fontId="13" fillId="2" borderId="1" xfId="1" applyNumberFormat="1" applyFont="1" applyFill="1" applyBorder="1" applyAlignment="1">
      <alignment vertical="center"/>
    </xf>
    <xf numFmtId="166" fontId="15" fillId="2" borderId="1" xfId="1" applyNumberFormat="1" applyFont="1" applyFill="1" applyBorder="1" applyAlignment="1">
      <alignment vertical="center" wrapText="1"/>
    </xf>
    <xf numFmtId="2" fontId="13" fillId="2" borderId="1" xfId="2" applyNumberFormat="1" applyFont="1" applyFill="1" applyBorder="1" applyAlignment="1" applyProtection="1">
      <alignment vertical="center"/>
    </xf>
    <xf numFmtId="0" fontId="15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vertical="center" wrapText="1"/>
    </xf>
    <xf numFmtId="3" fontId="13" fillId="2" borderId="2" xfId="0" applyNumberFormat="1" applyFont="1" applyFill="1" applyBorder="1" applyAlignment="1">
      <alignment horizontal="center" vertical="center" wrapText="1"/>
    </xf>
    <xf numFmtId="3" fontId="13" fillId="2" borderId="1" xfId="0" applyNumberFormat="1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vertical="center" wrapText="1"/>
    </xf>
    <xf numFmtId="0" fontId="13" fillId="2" borderId="2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vertical="center"/>
    </xf>
    <xf numFmtId="166" fontId="13" fillId="2" borderId="6" xfId="1" applyNumberFormat="1" applyFont="1" applyFill="1" applyBorder="1" applyAlignment="1">
      <alignment horizontal="center" vertical="center"/>
    </xf>
    <xf numFmtId="3" fontId="11" fillId="2" borderId="6" xfId="0" applyNumberFormat="1" applyFont="1" applyFill="1" applyBorder="1" applyAlignment="1">
      <alignment horizontal="left" vertical="center" wrapText="1"/>
    </xf>
    <xf numFmtId="3" fontId="11" fillId="2" borderId="6" xfId="0" applyNumberFormat="1" applyFont="1" applyFill="1" applyBorder="1" applyAlignment="1">
      <alignment horizontal="center" vertical="center" wrapText="1"/>
    </xf>
    <xf numFmtId="3" fontId="11" fillId="2" borderId="13" xfId="0" applyNumberFormat="1" applyFont="1" applyFill="1" applyBorder="1" applyAlignment="1">
      <alignment horizontal="center" vertical="center" wrapText="1"/>
    </xf>
    <xf numFmtId="3" fontId="11" fillId="2" borderId="10" xfId="0" quotePrefix="1" applyNumberFormat="1" applyFont="1" applyFill="1" applyBorder="1" applyAlignment="1">
      <alignment horizontal="center" vertical="center" wrapText="1"/>
    </xf>
    <xf numFmtId="165" fontId="11" fillId="2" borderId="10" xfId="1" quotePrefix="1" applyNumberFormat="1" applyFont="1" applyFill="1" applyBorder="1" applyAlignment="1">
      <alignment horizontal="center" vertical="center" wrapText="1"/>
    </xf>
    <xf numFmtId="3" fontId="11" fillId="2" borderId="6" xfId="0" quotePrefix="1" applyNumberFormat="1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43" fontId="14" fillId="2" borderId="6" xfId="1" applyFont="1" applyFill="1" applyBorder="1" applyAlignment="1">
      <alignment horizontal="center" vertical="center"/>
    </xf>
    <xf numFmtId="168" fontId="14" fillId="2" borderId="6" xfId="0" applyNumberFormat="1" applyFont="1" applyFill="1" applyBorder="1" applyAlignment="1">
      <alignment horizontal="center" vertical="center" wrapText="1"/>
    </xf>
    <xf numFmtId="43" fontId="13" fillId="2" borderId="6" xfId="1" applyFont="1" applyFill="1" applyBorder="1" applyAlignment="1">
      <alignment horizontal="center" vertical="center"/>
    </xf>
    <xf numFmtId="169" fontId="13" fillId="2" borderId="6" xfId="0" applyNumberFormat="1" applyFont="1" applyFill="1" applyBorder="1" applyAlignment="1">
      <alignment horizontal="center" vertical="center" wrapText="1"/>
    </xf>
    <xf numFmtId="3" fontId="13" fillId="2" borderId="6" xfId="0" applyNumberFormat="1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vertical="center" wrapText="1"/>
    </xf>
    <xf numFmtId="0" fontId="13" fillId="2" borderId="6" xfId="0" applyFont="1" applyFill="1" applyBorder="1" applyAlignment="1">
      <alignment horizontal="left" vertical="center" wrapText="1"/>
    </xf>
    <xf numFmtId="166" fontId="13" fillId="2" borderId="10" xfId="1" applyNumberFormat="1" applyFont="1" applyFill="1" applyBorder="1" applyAlignment="1">
      <alignment horizontal="center" vertical="center"/>
    </xf>
    <xf numFmtId="3" fontId="11" fillId="2" borderId="10" xfId="0" applyNumberFormat="1" applyFont="1" applyFill="1" applyBorder="1" applyAlignment="1">
      <alignment horizontal="left" vertical="center" wrapText="1"/>
    </xf>
    <xf numFmtId="3" fontId="11" fillId="2" borderId="10" xfId="0" applyNumberFormat="1" applyFont="1" applyFill="1" applyBorder="1" applyAlignment="1">
      <alignment horizontal="center" vertical="center" wrapText="1"/>
    </xf>
    <xf numFmtId="3" fontId="11" fillId="2" borderId="7" xfId="0" applyNumberFormat="1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43" fontId="14" fillId="2" borderId="10" xfId="1" applyFont="1" applyFill="1" applyBorder="1" applyAlignment="1">
      <alignment horizontal="center" vertical="center"/>
    </xf>
    <xf numFmtId="168" fontId="14" fillId="2" borderId="10" xfId="0" applyNumberFormat="1" applyFont="1" applyFill="1" applyBorder="1" applyAlignment="1">
      <alignment horizontal="center" vertical="center" wrapText="1"/>
    </xf>
    <xf numFmtId="43" fontId="13" fillId="2" borderId="10" xfId="1" applyFont="1" applyFill="1" applyBorder="1" applyAlignment="1">
      <alignment horizontal="center" vertical="center"/>
    </xf>
    <xf numFmtId="169" fontId="13" fillId="2" borderId="10" xfId="0" applyNumberFormat="1" applyFont="1" applyFill="1" applyBorder="1" applyAlignment="1">
      <alignment horizontal="center" vertical="center" wrapText="1"/>
    </xf>
    <xf numFmtId="3" fontId="13" fillId="2" borderId="10" xfId="0" applyNumberFormat="1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vertical="center" wrapText="1"/>
    </xf>
    <xf numFmtId="0" fontId="13" fillId="2" borderId="10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quotePrefix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14" fontId="3" fillId="2" borderId="1" xfId="0" applyNumberFormat="1" applyFont="1" applyFill="1" applyBorder="1" applyAlignment="1">
      <alignment horizontal="center" wrapText="1"/>
    </xf>
    <xf numFmtId="168" fontId="3" fillId="2" borderId="1" xfId="0" applyNumberFormat="1" applyFont="1" applyFill="1" applyBorder="1" applyAlignment="1">
      <alignment horizontal="center" vertical="center" wrapText="1"/>
    </xf>
    <xf numFmtId="169" fontId="3" fillId="2" borderId="1" xfId="0" applyNumberFormat="1" applyFont="1" applyFill="1" applyBorder="1" applyAlignment="1">
      <alignment horizontal="center" vertical="center" wrapText="1"/>
    </xf>
    <xf numFmtId="168" fontId="3" fillId="2" borderId="2" xfId="0" applyNumberFormat="1" applyFont="1" applyFill="1" applyBorder="1" applyAlignment="1">
      <alignment horizontal="center" vertical="center" wrapText="1"/>
    </xf>
    <xf numFmtId="0" fontId="3" fillId="2" borderId="6" xfId="0" quotePrefix="1" applyFont="1" applyFill="1" applyBorder="1" applyAlignment="1">
      <alignment horizontal="center" vertical="center" wrapText="1"/>
    </xf>
    <xf numFmtId="168" fontId="3" fillId="2" borderId="6" xfId="0" applyNumberFormat="1" applyFont="1" applyFill="1" applyBorder="1" applyAlignment="1">
      <alignment horizontal="center" vertical="center" wrapText="1"/>
    </xf>
    <xf numFmtId="0" fontId="3" fillId="2" borderId="10" xfId="0" quotePrefix="1" applyFont="1" applyFill="1" applyBorder="1" applyAlignment="1">
      <alignment horizontal="center" vertical="center" wrapText="1"/>
    </xf>
    <xf numFmtId="168" fontId="3" fillId="2" borderId="10" xfId="0" applyNumberFormat="1" applyFont="1" applyFill="1" applyBorder="1" applyAlignment="1">
      <alignment horizontal="center" vertical="center" wrapText="1"/>
    </xf>
    <xf numFmtId="0" fontId="3" fillId="2" borderId="2" xfId="0" quotePrefix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14" fontId="3" fillId="2" borderId="1" xfId="0" applyNumberFormat="1" applyFont="1" applyFill="1" applyBorder="1" applyAlignment="1">
      <alignment horizontal="center"/>
    </xf>
    <xf numFmtId="168" fontId="3" fillId="2" borderId="1" xfId="0" applyNumberFormat="1" applyFont="1" applyFill="1" applyBorder="1" applyAlignment="1">
      <alignment horizontal="center" vertical="center"/>
    </xf>
    <xf numFmtId="168" fontId="3" fillId="2" borderId="2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168" fontId="3" fillId="2" borderId="10" xfId="0" applyNumberFormat="1" applyFont="1" applyFill="1" applyBorder="1" applyAlignment="1">
      <alignment horizontal="center" vertical="center"/>
    </xf>
    <xf numFmtId="168" fontId="3" fillId="2" borderId="6" xfId="0" applyNumberFormat="1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vertical="center" wrapText="1"/>
    </xf>
    <xf numFmtId="0" fontId="12" fillId="2" borderId="10" xfId="0" applyFont="1" applyFill="1" applyBorder="1" applyAlignment="1">
      <alignment vertical="center" wrapText="1"/>
    </xf>
    <xf numFmtId="0" fontId="10" fillId="2" borderId="10" xfId="0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wrapText="1"/>
    </xf>
    <xf numFmtId="0" fontId="10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0" fontId="11" fillId="2" borderId="13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2" borderId="6" xfId="0" quotePrefix="1" applyFont="1" applyFill="1" applyBorder="1" applyAlignment="1">
      <alignment horizontal="center" vertical="center"/>
    </xf>
    <xf numFmtId="0" fontId="3" fillId="2" borderId="10" xfId="0" quotePrefix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 wrapText="1"/>
    </xf>
    <xf numFmtId="49" fontId="3" fillId="2" borderId="2" xfId="0" quotePrefix="1" applyNumberFormat="1" applyFont="1" applyFill="1" applyBorder="1" applyAlignment="1">
      <alignment horizontal="center" vertical="center"/>
    </xf>
    <xf numFmtId="165" fontId="3" fillId="2" borderId="2" xfId="1" quotePrefix="1" applyNumberFormat="1" applyFont="1" applyFill="1" applyBorder="1" applyAlignment="1" applyProtection="1">
      <alignment horizontal="center" vertical="center"/>
    </xf>
    <xf numFmtId="43" fontId="3" fillId="2" borderId="2" xfId="0" applyNumberFormat="1" applyFont="1" applyFill="1" applyBorder="1" applyAlignment="1">
      <alignment horizontal="center" vertical="center"/>
    </xf>
    <xf numFmtId="49" fontId="3" fillId="2" borderId="10" xfId="0" quotePrefix="1" applyNumberFormat="1" applyFont="1" applyFill="1" applyBorder="1" applyAlignment="1">
      <alignment horizontal="center" vertical="center"/>
    </xf>
    <xf numFmtId="165" fontId="3" fillId="2" borderId="10" xfId="1" quotePrefix="1" applyNumberFormat="1" applyFont="1" applyFill="1" applyBorder="1" applyAlignment="1" applyProtection="1">
      <alignment horizontal="center" vertical="center"/>
    </xf>
    <xf numFmtId="166" fontId="3" fillId="2" borderId="1" xfId="1" applyNumberFormat="1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quotePrefix="1" applyFont="1" applyFill="1" applyBorder="1" applyAlignment="1">
      <alignment horizontal="center" vertical="center"/>
    </xf>
    <xf numFmtId="43" fontId="3" fillId="2" borderId="1" xfId="1" applyFont="1" applyFill="1" applyBorder="1" applyAlignment="1" applyProtection="1">
      <alignment horizontal="center" vertical="center"/>
    </xf>
    <xf numFmtId="168" fontId="3" fillId="2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horizontal="center" vertical="top" wrapText="1"/>
    </xf>
    <xf numFmtId="0" fontId="3" fillId="2" borderId="10" xfId="0" applyFont="1" applyFill="1" applyBorder="1" applyAlignment="1">
      <alignment horizontal="center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2" xfId="0" quotePrefix="1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vertical="center" wrapText="1"/>
    </xf>
    <xf numFmtId="0" fontId="13" fillId="3" borderId="1" xfId="0" applyFont="1" applyFill="1" applyBorder="1" applyAlignment="1">
      <alignment horizontal="center" vertical="center"/>
    </xf>
    <xf numFmtId="49" fontId="13" fillId="3" borderId="1" xfId="0" applyNumberFormat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/>
    </xf>
    <xf numFmtId="14" fontId="13" fillId="3" borderId="1" xfId="0" applyNumberFormat="1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168" fontId="13" fillId="3" borderId="1" xfId="0" applyNumberFormat="1" applyFont="1" applyFill="1" applyBorder="1" applyAlignment="1">
      <alignment horizontal="center" vertical="center"/>
    </xf>
    <xf numFmtId="169" fontId="13" fillId="3" borderId="1" xfId="0" applyNumberFormat="1" applyFont="1" applyFill="1" applyBorder="1" applyAlignment="1">
      <alignment horizontal="center" vertical="center" wrapText="1"/>
    </xf>
    <xf numFmtId="168" fontId="13" fillId="3" borderId="2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top" wrapText="1"/>
    </xf>
    <xf numFmtId="166" fontId="3" fillId="3" borderId="6" xfId="1" applyNumberFormat="1" applyFont="1" applyFill="1" applyBorder="1" applyAlignment="1" applyProtection="1">
      <alignment horizontal="center" vertical="center"/>
    </xf>
    <xf numFmtId="0" fontId="13" fillId="3" borderId="6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168" fontId="13" fillId="3" borderId="6" xfId="0" applyNumberFormat="1" applyFont="1" applyFill="1" applyBorder="1" applyAlignment="1">
      <alignment horizontal="center" vertical="center"/>
    </xf>
    <xf numFmtId="43" fontId="3" fillId="3" borderId="6" xfId="1" applyFont="1" applyFill="1" applyBorder="1" applyAlignment="1" applyProtection="1">
      <alignment horizontal="center" vertical="center"/>
    </xf>
    <xf numFmtId="0" fontId="3" fillId="3" borderId="6" xfId="0" applyFont="1" applyFill="1" applyBorder="1" applyAlignment="1">
      <alignment vertical="center" wrapText="1"/>
    </xf>
    <xf numFmtId="0" fontId="3" fillId="3" borderId="6" xfId="0" applyFont="1" applyFill="1" applyBorder="1" applyAlignment="1">
      <alignment horizontal="center" vertical="top" wrapText="1"/>
    </xf>
    <xf numFmtId="0" fontId="13" fillId="3" borderId="10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/>
    </xf>
    <xf numFmtId="168" fontId="13" fillId="3" borderId="10" xfId="0" applyNumberFormat="1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top" wrapText="1"/>
    </xf>
    <xf numFmtId="166" fontId="3" fillId="2" borderId="10" xfId="1" applyNumberFormat="1" applyFont="1" applyFill="1" applyBorder="1" applyAlignment="1" applyProtection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168" fontId="3" fillId="2" borderId="10" xfId="0" applyNumberFormat="1" applyFont="1" applyFill="1" applyBorder="1" applyAlignment="1">
      <alignment horizontal="center" vertical="center"/>
    </xf>
    <xf numFmtId="43" fontId="3" fillId="2" borderId="10" xfId="1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>
      <alignment vertical="top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/>
    </xf>
    <xf numFmtId="168" fontId="2" fillId="2" borderId="1" xfId="0" applyNumberFormat="1" applyFont="1" applyFill="1" applyBorder="1" applyAlignment="1">
      <alignment horizontal="right" vertical="center" wrapText="1"/>
    </xf>
    <xf numFmtId="168" fontId="2" fillId="2" borderId="1" xfId="0" applyNumberFormat="1" applyFont="1" applyFill="1" applyBorder="1" applyAlignment="1">
      <alignment horizontal="right" vertical="center" textRotation="180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5" fontId="2" fillId="2" borderId="1" xfId="1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top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0" borderId="0" xfId="0" applyFont="1" applyAlignment="1">
      <alignment vertical="center"/>
    </xf>
    <xf numFmtId="164" fontId="6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vertical="center" wrapText="1"/>
    </xf>
    <xf numFmtId="165" fontId="8" fillId="2" borderId="0" xfId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166" fontId="6" fillId="2" borderId="0" xfId="0" applyNumberFormat="1" applyFont="1" applyFill="1" applyAlignment="1">
      <alignment vertical="center"/>
    </xf>
    <xf numFmtId="166" fontId="18" fillId="2" borderId="0" xfId="1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center" vertical="center" wrapText="1"/>
    </xf>
    <xf numFmtId="0" fontId="20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164" fontId="4" fillId="2" borderId="0" xfId="0" applyNumberFormat="1" applyFont="1" applyFill="1" applyAlignment="1">
      <alignment horizontal="center" vertical="center"/>
    </xf>
    <xf numFmtId="0" fontId="21" fillId="2" borderId="0" xfId="0" applyFont="1" applyFill="1" applyAlignment="1">
      <alignment vertical="center" wrapText="1"/>
    </xf>
    <xf numFmtId="165" fontId="20" fillId="2" borderId="0" xfId="1" applyNumberFormat="1" applyFont="1" applyFill="1" applyBorder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 wrapText="1"/>
    </xf>
    <xf numFmtId="3" fontId="8" fillId="2" borderId="0" xfId="0" applyNumberFormat="1" applyFont="1" applyFill="1" applyAlignment="1">
      <alignment horizontal="center" vertical="center" wrapText="1"/>
    </xf>
    <xf numFmtId="165" fontId="20" fillId="2" borderId="0" xfId="1" applyNumberFormat="1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166" fontId="22" fillId="2" borderId="0" xfId="1" applyNumberFormat="1" applyFont="1" applyFill="1" applyBorder="1" applyAlignment="1">
      <alignment vertical="center"/>
    </xf>
    <xf numFmtId="165" fontId="22" fillId="2" borderId="0" xfId="1" applyNumberFormat="1" applyFont="1" applyFill="1" applyBorder="1" applyAlignment="1">
      <alignment vertical="center"/>
    </xf>
    <xf numFmtId="0" fontId="18" fillId="2" borderId="0" xfId="0" applyFont="1" applyFill="1" applyAlignment="1">
      <alignment horizontal="center" vertical="center" wrapText="1"/>
    </xf>
    <xf numFmtId="168" fontId="4" fillId="2" borderId="0" xfId="0" applyNumberFormat="1" applyFont="1" applyFill="1" applyAlignment="1">
      <alignment horizontal="center" vertical="center"/>
    </xf>
    <xf numFmtId="0" fontId="22" fillId="2" borderId="0" xfId="0" applyFont="1" applyFill="1" applyAlignment="1">
      <alignment vertical="center"/>
    </xf>
    <xf numFmtId="166" fontId="22" fillId="2" borderId="0" xfId="0" applyNumberFormat="1" applyFont="1" applyFill="1" applyAlignment="1">
      <alignment horizontal="center" vertical="center"/>
    </xf>
    <xf numFmtId="168" fontId="22" fillId="2" borderId="0" xfId="0" applyNumberFormat="1" applyFont="1" applyFill="1" applyAlignment="1">
      <alignment horizontal="center" vertical="center"/>
    </xf>
    <xf numFmtId="3" fontId="6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19" fillId="2" borderId="0" xfId="0" applyFont="1" applyFill="1" applyAlignment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BAN%20QLDA\T&#7914;%20CH&#194;U\28%20h&#7897;%20&#273;&#432;&#7901;ng%20&#273;i&#7879;n\2026.06.%2012%20D&#7921;%20th&#7843;o%20Ph&#432;&#417;ng%20&#225;n%20ni&#234;m%20y&#7871;t%20T&#7915;%20Ch&#226;u%2028%20h&#7897;%20&#273;&#432;&#7901;ng%20&#273;i&#7879;n.xlsx" TargetMode="External"/><Relationship Id="rId1" Type="http://schemas.openxmlformats.org/officeDocument/2006/relationships/externalLinkPath" Target="2026.06.%2012%20D&#7921;%20th&#7843;o%20Ph&#432;&#417;ng%20&#225;n%20ni&#234;m%20y&#7871;t%20T&#7915;%20Ch&#226;u%2028%20h&#7897;%20&#273;&#432;&#7901;ng%20&#273;i&#7879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. Nguyễn Văn Mạnh"/>
      <sheetName val="2. Nguyễn Thế Hùng"/>
      <sheetName val="3  Nguyễn Văn Bơi"/>
      <sheetName val="4. Nguyễn Thị Uân"/>
      <sheetName val="5. Nguyễn Thị Tuyết"/>
      <sheetName val="6. Nguyễn Văn Nam"/>
      <sheetName val="7. Nguyễn Thị Thược"/>
      <sheetName val="8. Nguyễn Văn Toàn"/>
      <sheetName val="9. Nguyễn Văn Thắng"/>
      <sheetName val="10. Tạ Xuân Thắng"/>
      <sheetName val="11. Nguyễn Thị Xuân"/>
      <sheetName val="12. Nguyễn Văn Sơn"/>
      <sheetName val="13. Nguyễn Thị Đường"/>
      <sheetName val="14. Nguyễn Thị Loan"/>
      <sheetName val="15. Nguyễn Tuấn Nghĩa"/>
      <sheetName val="16. Nguyễn Văn Tân"/>
      <sheetName val="17. Nguyễn Văn Chiêm"/>
      <sheetName val="18. Nguyễn Văn Tích"/>
      <sheetName val="19. Nguyễn Ngọc Liên"/>
      <sheetName val="20. Nguyễn Văn Hiếu"/>
      <sheetName val="28. Nguyễn Văn Tân (1958)"/>
      <sheetName val="Dự thảo phương án chuẩn"/>
      <sheetName val="File gốc"/>
    </sheetNames>
    <sheetDataSet>
      <sheetData sheetId="0">
        <row r="73">
          <cell r="I73">
            <v>22276050</v>
          </cell>
        </row>
      </sheetData>
      <sheetData sheetId="1">
        <row r="40">
          <cell r="I40">
            <v>21562500</v>
          </cell>
        </row>
      </sheetData>
      <sheetData sheetId="2">
        <row r="87">
          <cell r="I87">
            <v>5959400</v>
          </cell>
        </row>
      </sheetData>
      <sheetData sheetId="3">
        <row r="87">
          <cell r="I87">
            <v>40716750</v>
          </cell>
        </row>
      </sheetData>
      <sheetData sheetId="4">
        <row r="89">
          <cell r="J89">
            <v>30615500</v>
          </cell>
        </row>
      </sheetData>
      <sheetData sheetId="5">
        <row r="87">
          <cell r="J87">
            <v>40906550</v>
          </cell>
        </row>
      </sheetData>
      <sheetData sheetId="6">
        <row r="87">
          <cell r="J87">
            <v>2606150</v>
          </cell>
        </row>
      </sheetData>
      <sheetData sheetId="7">
        <row r="87">
          <cell r="J87">
            <v>10191600</v>
          </cell>
        </row>
      </sheetData>
      <sheetData sheetId="8">
        <row r="87">
          <cell r="J87">
            <v>7489800</v>
          </cell>
        </row>
      </sheetData>
      <sheetData sheetId="9">
        <row r="89">
          <cell r="J89">
            <v>17758200</v>
          </cell>
        </row>
      </sheetData>
      <sheetData sheetId="10">
        <row r="87">
          <cell r="J87">
            <v>2785300</v>
          </cell>
        </row>
      </sheetData>
      <sheetData sheetId="11">
        <row r="91">
          <cell r="J91">
            <v>3515600</v>
          </cell>
        </row>
      </sheetData>
      <sheetData sheetId="12">
        <row r="87">
          <cell r="J87">
            <v>15055165</v>
          </cell>
        </row>
      </sheetData>
      <sheetData sheetId="13">
        <row r="90">
          <cell r="J90">
            <v>37374150</v>
          </cell>
        </row>
      </sheetData>
      <sheetData sheetId="14">
        <row r="87">
          <cell r="J87">
            <v>17241965</v>
          </cell>
        </row>
      </sheetData>
      <sheetData sheetId="15">
        <row r="87">
          <cell r="J87">
            <v>35246700</v>
          </cell>
        </row>
      </sheetData>
      <sheetData sheetId="16">
        <row r="87">
          <cell r="J87">
            <v>5251050</v>
          </cell>
        </row>
      </sheetData>
      <sheetData sheetId="17">
        <row r="87">
          <cell r="J87">
            <v>34931850</v>
          </cell>
        </row>
      </sheetData>
      <sheetData sheetId="18">
        <row r="92">
          <cell r="J92">
            <v>92086150</v>
          </cell>
        </row>
      </sheetData>
      <sheetData sheetId="19">
        <row r="89">
          <cell r="J89">
            <v>6027750</v>
          </cell>
        </row>
      </sheetData>
      <sheetData sheetId="20">
        <row r="87">
          <cell r="J87">
            <v>51532850</v>
          </cell>
        </row>
      </sheetData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C192F-36FC-43D0-BB31-3DA425DA1D1C}">
  <dimension ref="A1:VX3466"/>
  <sheetViews>
    <sheetView tabSelected="1" workbookViewId="0">
      <selection activeCell="A2" sqref="A2:AS2"/>
    </sheetView>
  </sheetViews>
  <sheetFormatPr defaultColWidth="6.6640625" defaultRowHeight="12.75" x14ac:dyDescent="0.3"/>
  <cols>
    <col min="1" max="1" width="3.77734375" style="354" customWidth="1"/>
    <col min="2" max="2" width="28.77734375" style="355" customWidth="1"/>
    <col min="3" max="3" width="5.33203125" style="356" customWidth="1"/>
    <col min="4" max="4" width="8.77734375" style="356" customWidth="1"/>
    <col min="5" max="5" width="12.21875" style="357" customWidth="1"/>
    <col min="6" max="6" width="7" style="357" customWidth="1"/>
    <col min="7" max="7" width="14.33203125" style="358" customWidth="1"/>
    <col min="8" max="8" width="6.109375" style="354" customWidth="1"/>
    <col min="9" max="9" width="6.109375" style="390" customWidth="1"/>
    <col min="10" max="12" width="6.109375" style="11" customWidth="1"/>
    <col min="13" max="13" width="8.109375" style="354" customWidth="1"/>
    <col min="14" max="14" width="5.88671875" style="359" customWidth="1"/>
    <col min="15" max="15" width="9" style="354" customWidth="1"/>
    <col min="16" max="16" width="10.21875" style="360" customWidth="1"/>
    <col min="17" max="17" width="10.33203125" style="361" customWidth="1"/>
    <col min="18" max="18" width="8.21875" style="362" customWidth="1"/>
    <col min="19" max="19" width="8.88671875" style="362" customWidth="1"/>
    <col min="20" max="20" width="7.44140625" style="363" customWidth="1"/>
    <col min="21" max="21" width="9.44140625" style="354" customWidth="1"/>
    <col min="22" max="22" width="9.6640625" style="354" customWidth="1"/>
    <col min="23" max="23" width="9.21875" style="354" customWidth="1"/>
    <col min="24" max="24" width="8.88671875" style="354" customWidth="1"/>
    <col min="25" max="25" width="8.21875" style="355" customWidth="1"/>
    <col min="26" max="26" width="6.6640625" style="11"/>
    <col min="27" max="27" width="14.21875" style="11" customWidth="1"/>
    <col min="28" max="28" width="10.6640625" style="11" customWidth="1"/>
    <col min="29" max="29" width="10.109375" style="11" customWidth="1"/>
    <col min="30" max="30" width="14.44140625" style="354" customWidth="1"/>
    <col min="31" max="31" width="5.33203125" style="354" customWidth="1"/>
    <col min="32" max="32" width="13.109375" style="11" customWidth="1"/>
    <col min="33" max="33" width="9.33203125" style="354" customWidth="1"/>
    <col min="34" max="34" width="6.44140625" style="354" customWidth="1"/>
    <col min="35" max="35" width="9.88671875" style="354" customWidth="1"/>
    <col min="36" max="36" width="10.77734375" style="11" customWidth="1"/>
    <col min="37" max="37" width="14" style="11" customWidth="1"/>
    <col min="38" max="38" width="12.44140625" style="11" customWidth="1"/>
    <col min="39" max="39" width="9.21875" style="384" hidden="1" customWidth="1"/>
    <col min="40" max="40" width="7.109375" style="366" hidden="1" customWidth="1"/>
    <col min="41" max="41" width="7.77734375" style="367" hidden="1" customWidth="1"/>
    <col min="42" max="42" width="10.33203125" style="356" customWidth="1"/>
    <col min="43" max="43" width="6.33203125" style="356" hidden="1" customWidth="1"/>
    <col min="44" max="44" width="20" style="11" customWidth="1"/>
    <col min="45" max="45" width="20.5546875" style="368" customWidth="1"/>
    <col min="46" max="46" width="12.77734375" style="11" customWidth="1"/>
    <col min="47" max="16384" width="6.6640625" style="11"/>
  </cols>
  <sheetData>
    <row r="1" spans="1:48" s="9" customFormat="1" ht="33.75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3"/>
      <c r="N1" s="2"/>
      <c r="O1" s="3"/>
      <c r="P1" s="4"/>
      <c r="Q1" s="5"/>
      <c r="R1" s="6"/>
      <c r="S1" s="6"/>
      <c r="T1" s="3"/>
      <c r="U1" s="3"/>
      <c r="V1" s="3"/>
      <c r="W1" s="3"/>
      <c r="X1" s="3"/>
      <c r="Y1" s="5"/>
      <c r="Z1" s="2"/>
      <c r="AA1" s="2"/>
      <c r="AB1" s="2"/>
      <c r="AC1" s="2"/>
      <c r="AD1" s="3"/>
      <c r="AE1" s="7"/>
      <c r="AF1" s="2"/>
      <c r="AG1" s="3"/>
      <c r="AH1" s="3"/>
      <c r="AI1" s="3"/>
      <c r="AJ1" s="2"/>
      <c r="AK1" s="1" t="s">
        <v>1</v>
      </c>
      <c r="AL1" s="1"/>
      <c r="AM1" s="1"/>
      <c r="AN1" s="1"/>
      <c r="AO1" s="1"/>
      <c r="AP1" s="1"/>
      <c r="AQ1" s="1"/>
      <c r="AR1" s="1"/>
      <c r="AS1" s="8"/>
    </row>
    <row r="2" spans="1:48" ht="37.35" customHeight="1" x14ac:dyDescent="0.3">
      <c r="A2" s="10" t="s">
        <v>2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</row>
    <row r="3" spans="1:48" ht="27.6" customHeight="1" x14ac:dyDescent="0.3">
      <c r="A3" s="12" t="s">
        <v>3</v>
      </c>
      <c r="B3" s="13" t="s">
        <v>4</v>
      </c>
      <c r="C3" s="13" t="s">
        <v>5</v>
      </c>
      <c r="D3" s="12" t="s">
        <v>6</v>
      </c>
      <c r="E3" s="12" t="s">
        <v>7</v>
      </c>
      <c r="F3" s="14" t="s">
        <v>8</v>
      </c>
      <c r="G3" s="13" t="s">
        <v>9</v>
      </c>
      <c r="H3" s="13" t="s">
        <v>10</v>
      </c>
      <c r="I3" s="13"/>
      <c r="J3" s="13"/>
      <c r="K3" s="13"/>
      <c r="L3" s="13"/>
      <c r="M3" s="13"/>
      <c r="N3" s="13"/>
      <c r="O3" s="13"/>
      <c r="P3" s="13"/>
      <c r="Q3" s="13"/>
      <c r="R3" s="15" t="s">
        <v>11</v>
      </c>
      <c r="S3" s="15" t="s">
        <v>12</v>
      </c>
      <c r="T3" s="13" t="s">
        <v>13</v>
      </c>
      <c r="U3" s="13" t="s">
        <v>14</v>
      </c>
      <c r="V3" s="13" t="s">
        <v>15</v>
      </c>
      <c r="W3" s="13" t="s">
        <v>16</v>
      </c>
      <c r="X3" s="13" t="s">
        <v>17</v>
      </c>
      <c r="Y3" s="13" t="s">
        <v>18</v>
      </c>
      <c r="Z3" s="16" t="s">
        <v>19</v>
      </c>
      <c r="AA3" s="12" t="s">
        <v>20</v>
      </c>
      <c r="AB3" s="12"/>
      <c r="AC3" s="12"/>
      <c r="AD3" s="12"/>
      <c r="AE3" s="13" t="s">
        <v>21</v>
      </c>
      <c r="AF3" s="13"/>
      <c r="AG3" s="13"/>
      <c r="AH3" s="13"/>
      <c r="AI3" s="13"/>
      <c r="AJ3" s="13"/>
      <c r="AK3" s="13"/>
      <c r="AL3" s="13" t="s">
        <v>22</v>
      </c>
      <c r="AM3" s="13" t="s">
        <v>23</v>
      </c>
      <c r="AN3" s="13"/>
      <c r="AO3" s="13"/>
      <c r="AP3" s="13" t="s">
        <v>24</v>
      </c>
      <c r="AQ3" s="17" t="s">
        <v>25</v>
      </c>
      <c r="AR3" s="18"/>
      <c r="AS3" s="19"/>
    </row>
    <row r="4" spans="1:48" ht="60.95" customHeight="1" x14ac:dyDescent="0.3">
      <c r="A4" s="12"/>
      <c r="B4" s="13"/>
      <c r="C4" s="13"/>
      <c r="D4" s="12"/>
      <c r="E4" s="12"/>
      <c r="F4" s="20"/>
      <c r="G4" s="13"/>
      <c r="H4" s="12" t="s">
        <v>26</v>
      </c>
      <c r="I4" s="12"/>
      <c r="J4" s="12"/>
      <c r="K4" s="12" t="s">
        <v>27</v>
      </c>
      <c r="L4" s="12"/>
      <c r="M4" s="12"/>
      <c r="N4" s="12"/>
      <c r="O4" s="12"/>
      <c r="P4" s="12"/>
      <c r="Q4" s="12"/>
      <c r="R4" s="15"/>
      <c r="S4" s="15"/>
      <c r="T4" s="13"/>
      <c r="U4" s="13"/>
      <c r="V4" s="13"/>
      <c r="W4" s="13"/>
      <c r="X4" s="13"/>
      <c r="Y4" s="13"/>
      <c r="Z4" s="16"/>
      <c r="AA4" s="16" t="s">
        <v>28</v>
      </c>
      <c r="AB4" s="16" t="s">
        <v>29</v>
      </c>
      <c r="AC4" s="16" t="s">
        <v>30</v>
      </c>
      <c r="AD4" s="13" t="s">
        <v>31</v>
      </c>
      <c r="AE4" s="21" t="s">
        <v>32</v>
      </c>
      <c r="AF4" s="13" t="s">
        <v>33</v>
      </c>
      <c r="AG4" s="22" t="s">
        <v>34</v>
      </c>
      <c r="AH4" s="22"/>
      <c r="AI4" s="22"/>
      <c r="AJ4" s="13" t="s">
        <v>35</v>
      </c>
      <c r="AK4" s="13" t="s">
        <v>36</v>
      </c>
      <c r="AL4" s="13"/>
      <c r="AM4" s="13"/>
      <c r="AN4" s="13"/>
      <c r="AO4" s="13"/>
      <c r="AP4" s="13"/>
      <c r="AQ4" s="23"/>
      <c r="AR4" s="24"/>
      <c r="AS4" s="25"/>
    </row>
    <row r="5" spans="1:48" ht="66.75" customHeight="1" x14ac:dyDescent="0.3">
      <c r="A5" s="12"/>
      <c r="B5" s="13"/>
      <c r="C5" s="13"/>
      <c r="D5" s="12"/>
      <c r="E5" s="12"/>
      <c r="F5" s="26"/>
      <c r="G5" s="13"/>
      <c r="H5" s="27" t="s">
        <v>37</v>
      </c>
      <c r="I5" s="27" t="s">
        <v>38</v>
      </c>
      <c r="J5" s="27" t="s">
        <v>39</v>
      </c>
      <c r="K5" s="27" t="s">
        <v>37</v>
      </c>
      <c r="L5" s="27" t="s">
        <v>40</v>
      </c>
      <c r="M5" s="28" t="s">
        <v>41</v>
      </c>
      <c r="N5" s="27" t="s">
        <v>39</v>
      </c>
      <c r="O5" s="29" t="s">
        <v>42</v>
      </c>
      <c r="P5" s="30" t="s">
        <v>43</v>
      </c>
      <c r="Q5" s="27" t="s">
        <v>44</v>
      </c>
      <c r="R5" s="15"/>
      <c r="S5" s="15"/>
      <c r="T5" s="13"/>
      <c r="U5" s="13"/>
      <c r="V5" s="13"/>
      <c r="W5" s="13"/>
      <c r="X5" s="13"/>
      <c r="Y5" s="13"/>
      <c r="Z5" s="16"/>
      <c r="AA5" s="16"/>
      <c r="AB5" s="16"/>
      <c r="AC5" s="16"/>
      <c r="AD5" s="13"/>
      <c r="AE5" s="21"/>
      <c r="AF5" s="13"/>
      <c r="AG5" s="27" t="s">
        <v>45</v>
      </c>
      <c r="AH5" s="27" t="s">
        <v>46</v>
      </c>
      <c r="AI5" s="27" t="s">
        <v>47</v>
      </c>
      <c r="AJ5" s="13"/>
      <c r="AK5" s="13"/>
      <c r="AL5" s="13"/>
      <c r="AM5" s="27" t="s">
        <v>41</v>
      </c>
      <c r="AN5" s="31" t="s">
        <v>48</v>
      </c>
      <c r="AO5" s="27" t="s">
        <v>49</v>
      </c>
      <c r="AP5" s="13"/>
      <c r="AQ5" s="27" t="s">
        <v>50</v>
      </c>
      <c r="AR5" s="31" t="s">
        <v>51</v>
      </c>
      <c r="AS5" s="32" t="s">
        <v>52</v>
      </c>
    </row>
    <row r="6" spans="1:48" ht="15.75" x14ac:dyDescent="0.3">
      <c r="A6" s="33">
        <v>1</v>
      </c>
      <c r="B6" s="34">
        <v>2</v>
      </c>
      <c r="C6" s="33">
        <v>3</v>
      </c>
      <c r="D6" s="34">
        <v>4</v>
      </c>
      <c r="E6" s="33">
        <v>5</v>
      </c>
      <c r="F6" s="33"/>
      <c r="G6" s="33">
        <v>6</v>
      </c>
      <c r="H6" s="34">
        <v>7</v>
      </c>
      <c r="I6" s="33">
        <v>8</v>
      </c>
      <c r="J6" s="34">
        <v>9</v>
      </c>
      <c r="K6" s="33">
        <v>10</v>
      </c>
      <c r="L6" s="33">
        <v>11</v>
      </c>
      <c r="M6" s="34">
        <v>12</v>
      </c>
      <c r="N6" s="33">
        <v>13</v>
      </c>
      <c r="O6" s="34">
        <v>14</v>
      </c>
      <c r="P6" s="35">
        <v>15</v>
      </c>
      <c r="Q6" s="33">
        <v>16</v>
      </c>
      <c r="R6" s="34">
        <v>17</v>
      </c>
      <c r="S6" s="33">
        <v>18</v>
      </c>
      <c r="T6" s="34">
        <v>19</v>
      </c>
      <c r="U6" s="33">
        <v>20</v>
      </c>
      <c r="V6" s="33">
        <v>21</v>
      </c>
      <c r="W6" s="34">
        <v>22</v>
      </c>
      <c r="X6" s="33">
        <v>25</v>
      </c>
      <c r="Y6" s="33">
        <v>26</v>
      </c>
      <c r="Z6" s="34">
        <v>27</v>
      </c>
      <c r="AA6" s="33">
        <v>28</v>
      </c>
      <c r="AB6" s="34">
        <v>29</v>
      </c>
      <c r="AC6" s="34"/>
      <c r="AD6" s="33">
        <v>30</v>
      </c>
      <c r="AE6" s="33">
        <v>31</v>
      </c>
      <c r="AF6" s="34">
        <v>32</v>
      </c>
      <c r="AG6" s="33">
        <v>33</v>
      </c>
      <c r="AH6" s="34">
        <v>34</v>
      </c>
      <c r="AI6" s="33">
        <v>35</v>
      </c>
      <c r="AJ6" s="33">
        <v>36</v>
      </c>
      <c r="AK6" s="33">
        <v>38</v>
      </c>
      <c r="AL6" s="34">
        <v>39</v>
      </c>
      <c r="AM6" s="33">
        <v>40</v>
      </c>
      <c r="AN6" s="33">
        <v>41</v>
      </c>
      <c r="AO6" s="34">
        <v>42</v>
      </c>
      <c r="AP6" s="33">
        <v>43</v>
      </c>
      <c r="AQ6" s="33"/>
      <c r="AR6" s="36">
        <v>44</v>
      </c>
      <c r="AS6" s="37">
        <v>45</v>
      </c>
    </row>
    <row r="7" spans="1:48" s="67" customFormat="1" ht="23.25" customHeight="1" x14ac:dyDescent="0.3">
      <c r="A7" s="38">
        <f>COUNTA($A$6:A6)</f>
        <v>1</v>
      </c>
      <c r="B7" s="39" t="s">
        <v>53</v>
      </c>
      <c r="C7" s="40">
        <v>3</v>
      </c>
      <c r="D7" s="40" t="s">
        <v>54</v>
      </c>
      <c r="E7" s="41" t="s">
        <v>55</v>
      </c>
      <c r="F7" s="40">
        <v>1975</v>
      </c>
      <c r="G7" s="42" t="s">
        <v>56</v>
      </c>
      <c r="H7" s="43">
        <v>115</v>
      </c>
      <c r="I7" s="43">
        <v>31</v>
      </c>
      <c r="J7" s="40" t="s">
        <v>57</v>
      </c>
      <c r="K7" s="44" t="s">
        <v>58</v>
      </c>
      <c r="L7" s="43">
        <v>19</v>
      </c>
      <c r="M7" s="45">
        <v>1284</v>
      </c>
      <c r="N7" s="46" t="s">
        <v>57</v>
      </c>
      <c r="O7" s="46" t="s">
        <v>59</v>
      </c>
      <c r="P7" s="47">
        <v>42643</v>
      </c>
      <c r="Q7" s="48" t="s">
        <v>60</v>
      </c>
      <c r="R7" s="49">
        <v>1284</v>
      </c>
      <c r="S7" s="49">
        <v>1284</v>
      </c>
      <c r="T7" s="50">
        <v>0</v>
      </c>
      <c r="U7" s="51">
        <v>1320</v>
      </c>
      <c r="V7" s="51">
        <v>36</v>
      </c>
      <c r="W7" s="51">
        <f t="shared" ref="W7:W9" si="0">U7-V7</f>
        <v>1284</v>
      </c>
      <c r="X7" s="52">
        <v>1392</v>
      </c>
      <c r="Y7" s="53"/>
      <c r="Z7" s="54">
        <f t="shared" ref="Z7:Z71" si="1">+U7/X7*100</f>
        <v>94.827586206896555</v>
      </c>
      <c r="AA7" s="55">
        <f t="shared" ref="AA7:AA70" si="2">U7*155000*2</f>
        <v>409200000</v>
      </c>
      <c r="AB7" s="56">
        <f t="shared" ref="AB7:AB71" si="3">V7*7700</f>
        <v>277200</v>
      </c>
      <c r="AC7" s="56">
        <f>'[1]1. Nguyễn Văn Mạnh'!I73</f>
        <v>22276050</v>
      </c>
      <c r="AD7" s="57">
        <f t="shared" ref="AD7:AD71" si="4">SUM(AA7:AC7)</f>
        <v>431753250</v>
      </c>
      <c r="AE7" s="58">
        <v>3</v>
      </c>
      <c r="AF7" s="59">
        <f t="shared" ref="AF7:AF70" si="5">+U7*155000*5</f>
        <v>1023000000</v>
      </c>
      <c r="AG7" s="59">
        <f t="shared" ref="AG7:AG71" si="6">IF(AND(Z7&lt;30,Z7&gt;0),1494000,0)*AE7</f>
        <v>0</v>
      </c>
      <c r="AH7" s="59">
        <f t="shared" ref="AH7:AH71" si="7">IF(AND(Z7&gt;=30,Z7&lt;=70),2988000,0)*AE7</f>
        <v>0</v>
      </c>
      <c r="AI7" s="59">
        <f t="shared" ref="AI7:AI71" si="8">IF(AND(Z7&gt;70),5976000,0)*AE7</f>
        <v>17928000</v>
      </c>
      <c r="AJ7" s="59">
        <f t="shared" ref="AJ7:AJ70" si="9">IF(U7*10000&gt;10000000,10000000,U7*10000)</f>
        <v>10000000</v>
      </c>
      <c r="AK7" s="59">
        <f t="shared" ref="AK7:AK70" si="10">+SUM(AF7:AJ7)</f>
        <v>1050928000</v>
      </c>
      <c r="AL7" s="59">
        <f t="shared" ref="AL7:AL70" si="11">+AD7+AK7</f>
        <v>1482681250</v>
      </c>
      <c r="AM7" s="27"/>
      <c r="AN7" s="60"/>
      <c r="AO7" s="60"/>
      <c r="AP7" s="61"/>
      <c r="AQ7" s="62"/>
      <c r="AR7" s="63" t="s">
        <v>61</v>
      </c>
      <c r="AS7" s="64" t="s">
        <v>62</v>
      </c>
      <c r="AT7" s="65" t="s">
        <v>63</v>
      </c>
      <c r="AU7" s="66"/>
      <c r="AV7" s="66"/>
    </row>
    <row r="8" spans="1:48" s="67" customFormat="1" ht="23.25" customHeight="1" x14ac:dyDescent="0.3">
      <c r="A8" s="38"/>
      <c r="B8" s="39" t="s">
        <v>64</v>
      </c>
      <c r="C8" s="40">
        <v>3</v>
      </c>
      <c r="D8" s="40" t="s">
        <v>54</v>
      </c>
      <c r="E8" s="68" t="s">
        <v>65</v>
      </c>
      <c r="F8" s="40">
        <v>1975</v>
      </c>
      <c r="G8" s="42" t="s">
        <v>66</v>
      </c>
      <c r="H8" s="43">
        <v>47</v>
      </c>
      <c r="I8" s="43">
        <v>188</v>
      </c>
      <c r="J8" s="40" t="s">
        <v>57</v>
      </c>
      <c r="K8" s="44" t="s">
        <v>58</v>
      </c>
      <c r="L8" s="43">
        <v>22</v>
      </c>
      <c r="M8" s="45">
        <v>36</v>
      </c>
      <c r="N8" s="69"/>
      <c r="O8" s="69"/>
      <c r="P8" s="70"/>
      <c r="Q8" s="71"/>
      <c r="R8" s="49">
        <v>36</v>
      </c>
      <c r="S8" s="49">
        <v>36</v>
      </c>
      <c r="T8" s="50">
        <v>0</v>
      </c>
      <c r="U8" s="51"/>
      <c r="V8" s="51"/>
      <c r="W8" s="51"/>
      <c r="X8" s="52"/>
      <c r="Y8" s="53"/>
      <c r="Z8" s="54"/>
      <c r="AA8" s="55">
        <f t="shared" si="2"/>
        <v>0</v>
      </c>
      <c r="AB8" s="56">
        <f t="shared" si="3"/>
        <v>0</v>
      </c>
      <c r="AC8" s="56"/>
      <c r="AD8" s="57">
        <f t="shared" si="4"/>
        <v>0</v>
      </c>
      <c r="AE8" s="58"/>
      <c r="AF8" s="59">
        <f t="shared" si="5"/>
        <v>0</v>
      </c>
      <c r="AG8" s="59">
        <f t="shared" si="6"/>
        <v>0</v>
      </c>
      <c r="AH8" s="59">
        <f t="shared" si="7"/>
        <v>0</v>
      </c>
      <c r="AI8" s="59">
        <f t="shared" si="8"/>
        <v>0</v>
      </c>
      <c r="AJ8" s="59">
        <f t="shared" si="9"/>
        <v>0</v>
      </c>
      <c r="AK8" s="59">
        <f t="shared" si="10"/>
        <v>0</v>
      </c>
      <c r="AL8" s="59">
        <f t="shared" si="11"/>
        <v>0</v>
      </c>
      <c r="AM8" s="27"/>
      <c r="AN8" s="60"/>
      <c r="AO8" s="60"/>
      <c r="AP8" s="61"/>
      <c r="AQ8" s="62"/>
      <c r="AR8" s="72"/>
      <c r="AS8" s="73"/>
      <c r="AT8" s="65"/>
      <c r="AU8" s="66"/>
      <c r="AV8" s="66"/>
    </row>
    <row r="9" spans="1:48" s="67" customFormat="1" ht="28.15" customHeight="1" x14ac:dyDescent="0.3">
      <c r="A9" s="38">
        <f>COUNTA($A$6:A8)</f>
        <v>2</v>
      </c>
      <c r="B9" s="39" t="s">
        <v>67</v>
      </c>
      <c r="C9" s="40">
        <v>3</v>
      </c>
      <c r="D9" s="40" t="s">
        <v>54</v>
      </c>
      <c r="E9" s="68" t="s">
        <v>68</v>
      </c>
      <c r="F9" s="40">
        <v>1967</v>
      </c>
      <c r="G9" s="42" t="s">
        <v>69</v>
      </c>
      <c r="H9" s="43">
        <v>47</v>
      </c>
      <c r="I9" s="43">
        <v>179</v>
      </c>
      <c r="J9" s="40" t="s">
        <v>57</v>
      </c>
      <c r="K9" s="44" t="s">
        <v>70</v>
      </c>
      <c r="L9" s="43">
        <v>42</v>
      </c>
      <c r="M9" s="45">
        <v>147</v>
      </c>
      <c r="N9" s="46" t="s">
        <v>57</v>
      </c>
      <c r="O9" s="46" t="s">
        <v>71</v>
      </c>
      <c r="P9" s="47">
        <v>42643</v>
      </c>
      <c r="Q9" s="74" t="s">
        <v>60</v>
      </c>
      <c r="R9" s="49">
        <v>52</v>
      </c>
      <c r="S9" s="49">
        <v>52</v>
      </c>
      <c r="T9" s="50">
        <v>0</v>
      </c>
      <c r="U9" s="51">
        <v>2029</v>
      </c>
      <c r="V9" s="51">
        <v>147</v>
      </c>
      <c r="W9" s="51">
        <f t="shared" si="0"/>
        <v>1882</v>
      </c>
      <c r="X9" s="52">
        <v>2140</v>
      </c>
      <c r="Y9" s="53"/>
      <c r="Z9" s="54">
        <f t="shared" si="1"/>
        <v>94.813084112149539</v>
      </c>
      <c r="AA9" s="55">
        <f t="shared" si="2"/>
        <v>628990000</v>
      </c>
      <c r="AB9" s="56">
        <f t="shared" si="3"/>
        <v>1131900</v>
      </c>
      <c r="AC9" s="56">
        <f>'[1]2. Nguyễn Thế Hùng'!I40</f>
        <v>21562500</v>
      </c>
      <c r="AD9" s="57">
        <f t="shared" si="4"/>
        <v>651684400</v>
      </c>
      <c r="AE9" s="75">
        <v>4</v>
      </c>
      <c r="AF9" s="59">
        <f t="shared" si="5"/>
        <v>1572475000</v>
      </c>
      <c r="AG9" s="59">
        <f t="shared" si="6"/>
        <v>0</v>
      </c>
      <c r="AH9" s="59">
        <f t="shared" si="7"/>
        <v>0</v>
      </c>
      <c r="AI9" s="59">
        <f t="shared" si="8"/>
        <v>23904000</v>
      </c>
      <c r="AJ9" s="59">
        <f t="shared" si="9"/>
        <v>10000000</v>
      </c>
      <c r="AK9" s="59">
        <f t="shared" si="10"/>
        <v>1606379000</v>
      </c>
      <c r="AL9" s="59">
        <f t="shared" si="11"/>
        <v>2258063400</v>
      </c>
      <c r="AM9" s="76"/>
      <c r="AN9" s="77"/>
      <c r="AO9" s="77"/>
      <c r="AP9" s="61"/>
      <c r="AQ9" s="62"/>
      <c r="AR9" s="78" t="s">
        <v>72</v>
      </c>
      <c r="AS9" s="79" t="s">
        <v>73</v>
      </c>
    </row>
    <row r="10" spans="1:48" s="67" customFormat="1" ht="37.15" customHeight="1" x14ac:dyDescent="0.3">
      <c r="A10" s="38"/>
      <c r="B10" s="39" t="s">
        <v>74</v>
      </c>
      <c r="C10" s="40"/>
      <c r="D10" s="40" t="s">
        <v>54</v>
      </c>
      <c r="E10" s="68" t="s">
        <v>68</v>
      </c>
      <c r="F10" s="40">
        <v>1967</v>
      </c>
      <c r="G10" s="42" t="s">
        <v>75</v>
      </c>
      <c r="H10" s="43">
        <v>34</v>
      </c>
      <c r="I10" s="43">
        <v>24</v>
      </c>
      <c r="J10" s="40" t="s">
        <v>57</v>
      </c>
      <c r="K10" s="44" t="s">
        <v>70</v>
      </c>
      <c r="L10" s="43">
        <v>3</v>
      </c>
      <c r="M10" s="45">
        <v>1882</v>
      </c>
      <c r="N10" s="80"/>
      <c r="O10" s="80"/>
      <c r="P10" s="81"/>
      <c r="Q10" s="82"/>
      <c r="R10" s="49">
        <v>1882</v>
      </c>
      <c r="S10" s="49">
        <v>1882</v>
      </c>
      <c r="T10" s="50">
        <v>0</v>
      </c>
      <c r="U10" s="51"/>
      <c r="V10" s="51"/>
      <c r="W10" s="51"/>
      <c r="X10" s="52"/>
      <c r="Y10" s="53"/>
      <c r="Z10" s="54"/>
      <c r="AA10" s="55">
        <f t="shared" si="2"/>
        <v>0</v>
      </c>
      <c r="AB10" s="56">
        <f t="shared" si="3"/>
        <v>0</v>
      </c>
      <c r="AC10" s="56"/>
      <c r="AD10" s="57">
        <f t="shared" si="4"/>
        <v>0</v>
      </c>
      <c r="AE10" s="83"/>
      <c r="AF10" s="59">
        <f t="shared" si="5"/>
        <v>0</v>
      </c>
      <c r="AG10" s="59">
        <f t="shared" si="6"/>
        <v>0</v>
      </c>
      <c r="AH10" s="59">
        <f t="shared" si="7"/>
        <v>0</v>
      </c>
      <c r="AI10" s="59">
        <f t="shared" si="8"/>
        <v>0</v>
      </c>
      <c r="AJ10" s="59">
        <f t="shared" si="9"/>
        <v>0</v>
      </c>
      <c r="AK10" s="59">
        <f t="shared" si="10"/>
        <v>0</v>
      </c>
      <c r="AL10" s="59">
        <f t="shared" si="11"/>
        <v>0</v>
      </c>
      <c r="AM10" s="76"/>
      <c r="AN10" s="77"/>
      <c r="AO10" s="77"/>
      <c r="AP10" s="61"/>
      <c r="AQ10" s="62"/>
      <c r="AR10" s="84"/>
      <c r="AS10" s="85"/>
    </row>
    <row r="11" spans="1:48" s="67" customFormat="1" ht="67.5" customHeight="1" x14ac:dyDescent="0.3">
      <c r="A11" s="38"/>
      <c r="B11" s="39" t="s">
        <v>74</v>
      </c>
      <c r="C11" s="40"/>
      <c r="D11" s="40" t="s">
        <v>54</v>
      </c>
      <c r="E11" s="68" t="s">
        <v>68</v>
      </c>
      <c r="F11" s="40">
        <v>1967</v>
      </c>
      <c r="G11" s="42" t="s">
        <v>69</v>
      </c>
      <c r="H11" s="43">
        <v>47</v>
      </c>
      <c r="I11" s="43">
        <v>279</v>
      </c>
      <c r="J11" s="40" t="s">
        <v>57</v>
      </c>
      <c r="K11" s="44" t="s">
        <v>70</v>
      </c>
      <c r="L11" s="43">
        <v>42</v>
      </c>
      <c r="M11" s="45">
        <v>147</v>
      </c>
      <c r="N11" s="69"/>
      <c r="O11" s="69"/>
      <c r="P11" s="70"/>
      <c r="Q11" s="86"/>
      <c r="R11" s="49">
        <v>95</v>
      </c>
      <c r="S11" s="49">
        <v>95</v>
      </c>
      <c r="T11" s="50">
        <v>0</v>
      </c>
      <c r="U11" s="51"/>
      <c r="V11" s="51"/>
      <c r="W11" s="51"/>
      <c r="X11" s="52"/>
      <c r="Y11" s="53"/>
      <c r="Z11" s="54"/>
      <c r="AA11" s="55">
        <f t="shared" si="2"/>
        <v>0</v>
      </c>
      <c r="AB11" s="56">
        <f t="shared" si="3"/>
        <v>0</v>
      </c>
      <c r="AC11" s="56"/>
      <c r="AD11" s="57">
        <f t="shared" si="4"/>
        <v>0</v>
      </c>
      <c r="AE11" s="87"/>
      <c r="AF11" s="59">
        <f t="shared" si="5"/>
        <v>0</v>
      </c>
      <c r="AG11" s="59">
        <f t="shared" si="6"/>
        <v>0</v>
      </c>
      <c r="AH11" s="59">
        <f t="shared" si="7"/>
        <v>0</v>
      </c>
      <c r="AI11" s="59">
        <f t="shared" si="8"/>
        <v>0</v>
      </c>
      <c r="AJ11" s="59">
        <f t="shared" si="9"/>
        <v>0</v>
      </c>
      <c r="AK11" s="59">
        <f t="shared" si="10"/>
        <v>0</v>
      </c>
      <c r="AL11" s="59">
        <f t="shared" si="11"/>
        <v>0</v>
      </c>
      <c r="AM11" s="27"/>
      <c r="AN11" s="60"/>
      <c r="AO11" s="60"/>
      <c r="AP11" s="88"/>
      <c r="AQ11" s="88"/>
      <c r="AR11" s="89"/>
      <c r="AS11" s="90"/>
    </row>
    <row r="12" spans="1:48" s="67" customFormat="1" ht="33.950000000000003" customHeight="1" x14ac:dyDescent="0.3">
      <c r="A12" s="38">
        <f>COUNTA($A$6:A11)</f>
        <v>3</v>
      </c>
      <c r="B12" s="39" t="s">
        <v>76</v>
      </c>
      <c r="C12" s="40">
        <v>3</v>
      </c>
      <c r="D12" s="40" t="s">
        <v>54</v>
      </c>
      <c r="E12" s="68" t="s">
        <v>77</v>
      </c>
      <c r="F12" s="40">
        <v>1942</v>
      </c>
      <c r="G12" s="42" t="s">
        <v>78</v>
      </c>
      <c r="H12" s="43">
        <v>34</v>
      </c>
      <c r="I12" s="43">
        <v>33</v>
      </c>
      <c r="J12" s="40" t="s">
        <v>57</v>
      </c>
      <c r="K12" s="44" t="s">
        <v>70</v>
      </c>
      <c r="L12" s="43">
        <v>41</v>
      </c>
      <c r="M12" s="45">
        <v>1944</v>
      </c>
      <c r="N12" s="46" t="s">
        <v>57</v>
      </c>
      <c r="O12" s="46" t="s">
        <v>79</v>
      </c>
      <c r="P12" s="47">
        <v>42716</v>
      </c>
      <c r="Q12" s="48" t="s">
        <v>60</v>
      </c>
      <c r="R12" s="49">
        <v>1944</v>
      </c>
      <c r="S12" s="49">
        <v>1944</v>
      </c>
      <c r="T12" s="50">
        <v>0</v>
      </c>
      <c r="U12" s="51">
        <v>3305</v>
      </c>
      <c r="V12" s="51">
        <v>1944</v>
      </c>
      <c r="W12" s="51">
        <f>U12-V12</f>
        <v>1361</v>
      </c>
      <c r="X12" s="52">
        <v>3523</v>
      </c>
      <c r="Y12" s="53"/>
      <c r="Z12" s="54">
        <f t="shared" si="1"/>
        <v>93.812091967073513</v>
      </c>
      <c r="AA12" s="55">
        <f t="shared" si="2"/>
        <v>1024550000</v>
      </c>
      <c r="AB12" s="56">
        <f t="shared" si="3"/>
        <v>14968800</v>
      </c>
      <c r="AC12" s="56">
        <f>'[1]3  Nguyễn Văn Bơi'!I87</f>
        <v>5959400</v>
      </c>
      <c r="AD12" s="57">
        <f t="shared" si="4"/>
        <v>1045478200</v>
      </c>
      <c r="AE12" s="58">
        <v>4</v>
      </c>
      <c r="AF12" s="59">
        <f t="shared" si="5"/>
        <v>2561375000</v>
      </c>
      <c r="AG12" s="59">
        <f t="shared" si="6"/>
        <v>0</v>
      </c>
      <c r="AH12" s="59">
        <f t="shared" si="7"/>
        <v>0</v>
      </c>
      <c r="AI12" s="59">
        <f t="shared" si="8"/>
        <v>23904000</v>
      </c>
      <c r="AJ12" s="59">
        <f t="shared" si="9"/>
        <v>10000000</v>
      </c>
      <c r="AK12" s="59">
        <f t="shared" si="10"/>
        <v>2595279000</v>
      </c>
      <c r="AL12" s="59">
        <f t="shared" si="11"/>
        <v>3640757200</v>
      </c>
      <c r="AM12" s="91"/>
      <c r="AN12" s="60"/>
      <c r="AO12" s="60"/>
      <c r="AP12" s="92"/>
      <c r="AQ12" s="88"/>
      <c r="AR12" s="93" t="s">
        <v>80</v>
      </c>
      <c r="AS12" s="94" t="s">
        <v>73</v>
      </c>
      <c r="AT12" s="65" t="s">
        <v>81</v>
      </c>
      <c r="AU12" s="66"/>
    </row>
    <row r="13" spans="1:48" s="67" customFormat="1" ht="35.25" customHeight="1" x14ac:dyDescent="0.3">
      <c r="A13" s="38"/>
      <c r="B13" s="39" t="s">
        <v>82</v>
      </c>
      <c r="C13" s="40"/>
      <c r="D13" s="40" t="s">
        <v>54</v>
      </c>
      <c r="E13" s="68" t="s">
        <v>77</v>
      </c>
      <c r="F13" s="40">
        <v>1942</v>
      </c>
      <c r="G13" s="42" t="s">
        <v>69</v>
      </c>
      <c r="H13" s="43">
        <v>47</v>
      </c>
      <c r="I13" s="43">
        <v>133</v>
      </c>
      <c r="J13" s="40" t="s">
        <v>57</v>
      </c>
      <c r="K13" s="44" t="s">
        <v>70</v>
      </c>
      <c r="L13" s="43">
        <v>70</v>
      </c>
      <c r="M13" s="45">
        <v>210</v>
      </c>
      <c r="N13" s="80"/>
      <c r="O13" s="80"/>
      <c r="P13" s="81"/>
      <c r="Q13" s="95"/>
      <c r="R13" s="49">
        <v>163</v>
      </c>
      <c r="S13" s="49">
        <v>163</v>
      </c>
      <c r="T13" s="50">
        <v>0</v>
      </c>
      <c r="U13" s="51"/>
      <c r="V13" s="51"/>
      <c r="W13" s="51"/>
      <c r="X13" s="52"/>
      <c r="Y13" s="53"/>
      <c r="Z13" s="54"/>
      <c r="AA13" s="55">
        <f t="shared" si="2"/>
        <v>0</v>
      </c>
      <c r="AB13" s="56">
        <f t="shared" si="3"/>
        <v>0</v>
      </c>
      <c r="AC13" s="56"/>
      <c r="AD13" s="57">
        <f t="shared" si="4"/>
        <v>0</v>
      </c>
      <c r="AE13" s="87"/>
      <c r="AF13" s="59">
        <f t="shared" si="5"/>
        <v>0</v>
      </c>
      <c r="AG13" s="59">
        <f t="shared" si="6"/>
        <v>0</v>
      </c>
      <c r="AH13" s="59">
        <f t="shared" si="7"/>
        <v>0</v>
      </c>
      <c r="AI13" s="59">
        <f t="shared" si="8"/>
        <v>0</v>
      </c>
      <c r="AJ13" s="59">
        <f t="shared" si="9"/>
        <v>0</v>
      </c>
      <c r="AK13" s="59">
        <f t="shared" si="10"/>
        <v>0</v>
      </c>
      <c r="AL13" s="59">
        <f t="shared" si="11"/>
        <v>0</v>
      </c>
      <c r="AM13" s="27"/>
      <c r="AN13" s="60"/>
      <c r="AO13" s="60"/>
      <c r="AP13" s="92"/>
      <c r="AQ13" s="88"/>
      <c r="AR13" s="96"/>
      <c r="AS13" s="97"/>
      <c r="AT13" s="65"/>
      <c r="AU13" s="66"/>
    </row>
    <row r="14" spans="1:48" s="67" customFormat="1" ht="35.25" customHeight="1" x14ac:dyDescent="0.3">
      <c r="A14" s="38"/>
      <c r="B14" s="39" t="s">
        <v>82</v>
      </c>
      <c r="C14" s="40"/>
      <c r="D14" s="40" t="s">
        <v>54</v>
      </c>
      <c r="E14" s="68" t="s">
        <v>77</v>
      </c>
      <c r="F14" s="40">
        <v>1942</v>
      </c>
      <c r="G14" s="42" t="s">
        <v>83</v>
      </c>
      <c r="H14" s="43">
        <v>113</v>
      </c>
      <c r="I14" s="43">
        <v>59</v>
      </c>
      <c r="J14" s="40" t="s">
        <v>57</v>
      </c>
      <c r="K14" s="44" t="s">
        <v>70</v>
      </c>
      <c r="L14" s="43">
        <v>30</v>
      </c>
      <c r="M14" s="45">
        <v>1151</v>
      </c>
      <c r="N14" s="80"/>
      <c r="O14" s="80"/>
      <c r="P14" s="81"/>
      <c r="Q14" s="95"/>
      <c r="R14" s="49">
        <v>1151</v>
      </c>
      <c r="S14" s="49">
        <v>1151</v>
      </c>
      <c r="T14" s="50">
        <v>0</v>
      </c>
      <c r="U14" s="51"/>
      <c r="V14" s="51"/>
      <c r="W14" s="51"/>
      <c r="X14" s="52"/>
      <c r="Y14" s="53"/>
      <c r="Z14" s="54"/>
      <c r="AA14" s="55">
        <f t="shared" si="2"/>
        <v>0</v>
      </c>
      <c r="AB14" s="56">
        <f t="shared" si="3"/>
        <v>0</v>
      </c>
      <c r="AC14" s="56"/>
      <c r="AD14" s="57">
        <f t="shared" si="4"/>
        <v>0</v>
      </c>
      <c r="AE14" s="58"/>
      <c r="AF14" s="59">
        <f t="shared" si="5"/>
        <v>0</v>
      </c>
      <c r="AG14" s="59">
        <f t="shared" si="6"/>
        <v>0</v>
      </c>
      <c r="AH14" s="59">
        <f t="shared" si="7"/>
        <v>0</v>
      </c>
      <c r="AI14" s="59">
        <f t="shared" si="8"/>
        <v>0</v>
      </c>
      <c r="AJ14" s="59">
        <f t="shared" si="9"/>
        <v>0</v>
      </c>
      <c r="AK14" s="59">
        <f t="shared" si="10"/>
        <v>0</v>
      </c>
      <c r="AL14" s="59">
        <f t="shared" si="11"/>
        <v>0</v>
      </c>
      <c r="AM14" s="91"/>
      <c r="AN14" s="60"/>
      <c r="AO14" s="60"/>
      <c r="AP14" s="92"/>
      <c r="AQ14" s="88"/>
      <c r="AR14" s="96"/>
      <c r="AS14" s="97"/>
      <c r="AT14" s="65"/>
      <c r="AU14" s="66"/>
    </row>
    <row r="15" spans="1:48" s="67" customFormat="1" ht="35.25" customHeight="1" x14ac:dyDescent="0.3">
      <c r="A15" s="38"/>
      <c r="B15" s="39" t="s">
        <v>82</v>
      </c>
      <c r="C15" s="40"/>
      <c r="D15" s="40" t="s">
        <v>54</v>
      </c>
      <c r="E15" s="68" t="s">
        <v>77</v>
      </c>
      <c r="F15" s="40">
        <v>1942</v>
      </c>
      <c r="G15" s="98" t="s">
        <v>69</v>
      </c>
      <c r="H15" s="99">
        <v>47</v>
      </c>
      <c r="I15" s="99">
        <v>183</v>
      </c>
      <c r="J15" s="40" t="s">
        <v>57</v>
      </c>
      <c r="K15" s="100" t="s">
        <v>70</v>
      </c>
      <c r="L15" s="99">
        <v>70</v>
      </c>
      <c r="M15" s="101">
        <v>210</v>
      </c>
      <c r="N15" s="69"/>
      <c r="O15" s="69"/>
      <c r="P15" s="70"/>
      <c r="Q15" s="71"/>
      <c r="R15" s="102">
        <v>47</v>
      </c>
      <c r="S15" s="102">
        <v>47</v>
      </c>
      <c r="T15" s="103">
        <v>0</v>
      </c>
      <c r="U15" s="51"/>
      <c r="V15" s="51"/>
      <c r="W15" s="51"/>
      <c r="X15" s="52"/>
      <c r="Y15" s="53"/>
      <c r="Z15" s="54"/>
      <c r="AA15" s="55">
        <f t="shared" si="2"/>
        <v>0</v>
      </c>
      <c r="AB15" s="56">
        <f t="shared" si="3"/>
        <v>0</v>
      </c>
      <c r="AC15" s="104"/>
      <c r="AD15" s="57">
        <f t="shared" si="4"/>
        <v>0</v>
      </c>
      <c r="AE15" s="105"/>
      <c r="AF15" s="59">
        <f t="shared" si="5"/>
        <v>0</v>
      </c>
      <c r="AG15" s="59">
        <f t="shared" si="6"/>
        <v>0</v>
      </c>
      <c r="AH15" s="59">
        <f t="shared" si="7"/>
        <v>0</v>
      </c>
      <c r="AI15" s="59">
        <f t="shared" si="8"/>
        <v>0</v>
      </c>
      <c r="AJ15" s="59">
        <f t="shared" si="9"/>
        <v>0</v>
      </c>
      <c r="AK15" s="59">
        <f t="shared" si="10"/>
        <v>0</v>
      </c>
      <c r="AL15" s="59">
        <f t="shared" si="11"/>
        <v>0</v>
      </c>
      <c r="AM15" s="106"/>
      <c r="AN15" s="107"/>
      <c r="AO15" s="107"/>
      <c r="AP15" s="108"/>
      <c r="AQ15" s="88"/>
      <c r="AR15" s="109"/>
      <c r="AS15" s="110"/>
      <c r="AT15" s="65"/>
      <c r="AU15" s="66"/>
    </row>
    <row r="16" spans="1:48" s="67" customFormat="1" ht="42" customHeight="1" x14ac:dyDescent="0.3">
      <c r="A16" s="38">
        <f>COUNTA($A$6:A15)</f>
        <v>4</v>
      </c>
      <c r="B16" s="111" t="s">
        <v>84</v>
      </c>
      <c r="C16" s="40">
        <v>3</v>
      </c>
      <c r="D16" s="40" t="s">
        <v>54</v>
      </c>
      <c r="E16" s="68"/>
      <c r="F16" s="40">
        <v>1961</v>
      </c>
      <c r="G16" s="42" t="s">
        <v>85</v>
      </c>
      <c r="H16" s="43">
        <v>113</v>
      </c>
      <c r="I16" s="43">
        <v>60</v>
      </c>
      <c r="J16" s="46" t="s">
        <v>57</v>
      </c>
      <c r="K16" s="44" t="s">
        <v>70</v>
      </c>
      <c r="L16" s="43">
        <v>35</v>
      </c>
      <c r="M16" s="112">
        <v>4203</v>
      </c>
      <c r="N16" s="48" t="s">
        <v>57</v>
      </c>
      <c r="O16" s="48" t="s">
        <v>86</v>
      </c>
      <c r="P16" s="47">
        <v>42624</v>
      </c>
      <c r="Q16" s="48" t="s">
        <v>60</v>
      </c>
      <c r="R16" s="113">
        <v>4203</v>
      </c>
      <c r="S16" s="113">
        <v>4203</v>
      </c>
      <c r="T16" s="50">
        <v>0</v>
      </c>
      <c r="U16" s="51">
        <v>4291</v>
      </c>
      <c r="V16" s="51">
        <v>88</v>
      </c>
      <c r="W16" s="51">
        <f>U16-V16</f>
        <v>4203</v>
      </c>
      <c r="X16" s="52">
        <v>4536</v>
      </c>
      <c r="Y16" s="53"/>
      <c r="Z16" s="54">
        <f t="shared" si="1"/>
        <v>94.598765432098759</v>
      </c>
      <c r="AA16" s="55">
        <f t="shared" si="2"/>
        <v>1330210000</v>
      </c>
      <c r="AB16" s="56">
        <f t="shared" si="3"/>
        <v>677600</v>
      </c>
      <c r="AC16" s="56">
        <f>'[1]4. Nguyễn Thị Uân'!I87</f>
        <v>40716750</v>
      </c>
      <c r="AD16" s="57">
        <f t="shared" si="4"/>
        <v>1371604350</v>
      </c>
      <c r="AE16" s="58">
        <v>3</v>
      </c>
      <c r="AF16" s="59">
        <f t="shared" si="5"/>
        <v>3325525000</v>
      </c>
      <c r="AG16" s="59">
        <f t="shared" si="6"/>
        <v>0</v>
      </c>
      <c r="AH16" s="59">
        <f t="shared" si="7"/>
        <v>0</v>
      </c>
      <c r="AI16" s="59">
        <f t="shared" si="8"/>
        <v>17928000</v>
      </c>
      <c r="AJ16" s="59">
        <f t="shared" si="9"/>
        <v>10000000</v>
      </c>
      <c r="AK16" s="59">
        <f t="shared" si="10"/>
        <v>3353453000</v>
      </c>
      <c r="AL16" s="59">
        <f t="shared" si="11"/>
        <v>4725057350</v>
      </c>
      <c r="AM16" s="27"/>
      <c r="AN16" s="60"/>
      <c r="AO16" s="60"/>
      <c r="AP16" s="61"/>
      <c r="AQ16" s="62"/>
      <c r="AR16" s="114" t="s">
        <v>87</v>
      </c>
      <c r="AS16" s="115" t="s">
        <v>73</v>
      </c>
    </row>
    <row r="17" spans="1:596" s="67" customFormat="1" ht="43.5" customHeight="1" x14ac:dyDescent="0.3">
      <c r="A17" s="38"/>
      <c r="B17" s="111" t="s">
        <v>88</v>
      </c>
      <c r="C17" s="40"/>
      <c r="D17" s="40" t="s">
        <v>54</v>
      </c>
      <c r="E17" s="68"/>
      <c r="F17" s="40">
        <v>1961</v>
      </c>
      <c r="G17" s="42" t="s">
        <v>69</v>
      </c>
      <c r="H17" s="43">
        <v>47</v>
      </c>
      <c r="I17" s="43">
        <v>207</v>
      </c>
      <c r="J17" s="69"/>
      <c r="K17" s="44" t="s">
        <v>70</v>
      </c>
      <c r="L17" s="43">
        <v>75</v>
      </c>
      <c r="M17" s="112">
        <v>88</v>
      </c>
      <c r="N17" s="71"/>
      <c r="O17" s="71"/>
      <c r="P17" s="70"/>
      <c r="Q17" s="71"/>
      <c r="R17" s="113">
        <v>88</v>
      </c>
      <c r="S17" s="113">
        <v>88</v>
      </c>
      <c r="T17" s="50">
        <v>0</v>
      </c>
      <c r="U17" s="51"/>
      <c r="V17" s="51"/>
      <c r="W17" s="51"/>
      <c r="X17" s="52"/>
      <c r="Y17" s="53"/>
      <c r="Z17" s="54"/>
      <c r="AA17" s="55">
        <f t="shared" si="2"/>
        <v>0</v>
      </c>
      <c r="AB17" s="56">
        <f t="shared" si="3"/>
        <v>0</v>
      </c>
      <c r="AC17" s="56"/>
      <c r="AD17" s="57">
        <f t="shared" si="4"/>
        <v>0</v>
      </c>
      <c r="AE17" s="87"/>
      <c r="AF17" s="59">
        <f t="shared" si="5"/>
        <v>0</v>
      </c>
      <c r="AG17" s="59">
        <f t="shared" si="6"/>
        <v>0</v>
      </c>
      <c r="AH17" s="59">
        <f t="shared" si="7"/>
        <v>0</v>
      </c>
      <c r="AI17" s="59">
        <f t="shared" si="8"/>
        <v>0</v>
      </c>
      <c r="AJ17" s="59">
        <f t="shared" si="9"/>
        <v>0</v>
      </c>
      <c r="AK17" s="59">
        <f t="shared" si="10"/>
        <v>0</v>
      </c>
      <c r="AL17" s="59">
        <f t="shared" si="11"/>
        <v>0</v>
      </c>
      <c r="AM17" s="27"/>
      <c r="AN17" s="60"/>
      <c r="AO17" s="60"/>
      <c r="AP17" s="61"/>
      <c r="AQ17" s="62"/>
      <c r="AR17" s="116"/>
      <c r="AS17" s="117"/>
    </row>
    <row r="18" spans="1:596" s="67" customFormat="1" ht="32.450000000000003" customHeight="1" x14ac:dyDescent="0.3">
      <c r="A18" s="118">
        <f>COUNTA($A$6:A17)</f>
        <v>5</v>
      </c>
      <c r="B18" s="39" t="s">
        <v>89</v>
      </c>
      <c r="C18" s="40">
        <v>4</v>
      </c>
      <c r="D18" s="40" t="s">
        <v>90</v>
      </c>
      <c r="E18" s="68" t="s">
        <v>91</v>
      </c>
      <c r="F18" s="40">
        <v>1970</v>
      </c>
      <c r="G18" s="119" t="s">
        <v>92</v>
      </c>
      <c r="H18" s="43">
        <v>69</v>
      </c>
      <c r="I18" s="43">
        <v>118</v>
      </c>
      <c r="J18" s="46" t="s">
        <v>57</v>
      </c>
      <c r="K18" s="44" t="s">
        <v>70</v>
      </c>
      <c r="L18" s="43">
        <v>28</v>
      </c>
      <c r="M18" s="112">
        <v>230</v>
      </c>
      <c r="N18" s="46" t="s">
        <v>57</v>
      </c>
      <c r="O18" s="46" t="s">
        <v>93</v>
      </c>
      <c r="P18" s="47">
        <v>42734</v>
      </c>
      <c r="Q18" s="48" t="s">
        <v>60</v>
      </c>
      <c r="R18" s="113">
        <v>230</v>
      </c>
      <c r="S18" s="113">
        <v>230</v>
      </c>
      <c r="T18" s="120">
        <f t="shared" ref="T18:T21" si="12">R18-S18</f>
        <v>0</v>
      </c>
      <c r="U18" s="121">
        <f>+SUM(S18:S19)</f>
        <v>1716</v>
      </c>
      <c r="V18" s="46">
        <v>230</v>
      </c>
      <c r="W18" s="122">
        <f>U18-V18</f>
        <v>1486</v>
      </c>
      <c r="X18" s="40">
        <v>1877</v>
      </c>
      <c r="Y18" s="123"/>
      <c r="Z18" s="54">
        <f t="shared" si="1"/>
        <v>91.422482685135847</v>
      </c>
      <c r="AA18" s="55">
        <f t="shared" si="2"/>
        <v>531960000</v>
      </c>
      <c r="AB18" s="56">
        <f t="shared" si="3"/>
        <v>1771000</v>
      </c>
      <c r="AC18" s="56">
        <f>'[1]5. Nguyễn Thị Tuyết'!J89</f>
        <v>30615500</v>
      </c>
      <c r="AD18" s="57">
        <f t="shared" si="4"/>
        <v>564346500</v>
      </c>
      <c r="AE18" s="87">
        <v>1</v>
      </c>
      <c r="AF18" s="59">
        <f t="shared" si="5"/>
        <v>1329900000</v>
      </c>
      <c r="AG18" s="59">
        <f t="shared" si="6"/>
        <v>0</v>
      </c>
      <c r="AH18" s="59">
        <f t="shared" si="7"/>
        <v>0</v>
      </c>
      <c r="AI18" s="59">
        <f t="shared" si="8"/>
        <v>5976000</v>
      </c>
      <c r="AJ18" s="59">
        <f t="shared" si="9"/>
        <v>10000000</v>
      </c>
      <c r="AK18" s="59">
        <f t="shared" si="10"/>
        <v>1345876000</v>
      </c>
      <c r="AL18" s="59">
        <f t="shared" si="11"/>
        <v>1910222500</v>
      </c>
      <c r="AM18" s="27"/>
      <c r="AN18" s="60"/>
      <c r="AO18" s="60"/>
      <c r="AP18" s="61"/>
      <c r="AQ18" s="62"/>
      <c r="AR18" s="114" t="s">
        <v>94</v>
      </c>
      <c r="AS18" s="94" t="s">
        <v>73</v>
      </c>
      <c r="AT18" s="124"/>
    </row>
    <row r="19" spans="1:596" s="67" customFormat="1" ht="26.45" customHeight="1" x14ac:dyDescent="0.3">
      <c r="A19" s="125"/>
      <c r="B19" s="39" t="s">
        <v>95</v>
      </c>
      <c r="C19" s="40"/>
      <c r="D19" s="40" t="s">
        <v>90</v>
      </c>
      <c r="E19" s="68" t="s">
        <v>91</v>
      </c>
      <c r="F19" s="40">
        <v>1970</v>
      </c>
      <c r="G19" s="119" t="s">
        <v>96</v>
      </c>
      <c r="H19" s="43">
        <v>111</v>
      </c>
      <c r="I19" s="43">
        <v>79</v>
      </c>
      <c r="J19" s="69"/>
      <c r="K19" s="44" t="s">
        <v>70</v>
      </c>
      <c r="L19" s="43">
        <v>42</v>
      </c>
      <c r="M19" s="112">
        <v>1486</v>
      </c>
      <c r="N19" s="69"/>
      <c r="O19" s="69"/>
      <c r="P19" s="70"/>
      <c r="Q19" s="71"/>
      <c r="R19" s="113">
        <v>1486</v>
      </c>
      <c r="S19" s="113">
        <v>1486</v>
      </c>
      <c r="T19" s="120">
        <f t="shared" si="12"/>
        <v>0</v>
      </c>
      <c r="U19" s="121"/>
      <c r="V19" s="69"/>
      <c r="W19" s="126"/>
      <c r="X19" s="40"/>
      <c r="Y19" s="123"/>
      <c r="Z19" s="54"/>
      <c r="AA19" s="55">
        <f t="shared" si="2"/>
        <v>0</v>
      </c>
      <c r="AB19" s="56">
        <f t="shared" si="3"/>
        <v>0</v>
      </c>
      <c r="AC19" s="56"/>
      <c r="AD19" s="57">
        <f t="shared" si="4"/>
        <v>0</v>
      </c>
      <c r="AE19" s="87"/>
      <c r="AF19" s="59">
        <f t="shared" si="5"/>
        <v>0</v>
      </c>
      <c r="AG19" s="59">
        <f t="shared" si="6"/>
        <v>0</v>
      </c>
      <c r="AH19" s="59">
        <f t="shared" si="7"/>
        <v>0</v>
      </c>
      <c r="AI19" s="59">
        <f t="shared" si="8"/>
        <v>0</v>
      </c>
      <c r="AJ19" s="59">
        <f t="shared" si="9"/>
        <v>0</v>
      </c>
      <c r="AK19" s="59">
        <f t="shared" si="10"/>
        <v>0</v>
      </c>
      <c r="AL19" s="59">
        <f t="shared" si="11"/>
        <v>0</v>
      </c>
      <c r="AM19" s="27"/>
      <c r="AN19" s="60"/>
      <c r="AO19" s="60"/>
      <c r="AP19" s="61"/>
      <c r="AQ19" s="62"/>
      <c r="AR19" s="116"/>
      <c r="AS19" s="110"/>
      <c r="AT19" s="124"/>
    </row>
    <row r="20" spans="1:596" s="152" customFormat="1" ht="42.75" customHeight="1" x14ac:dyDescent="0.3">
      <c r="A20" s="127">
        <f>COUNTA($A$6:A19)</f>
        <v>6</v>
      </c>
      <c r="B20" s="128" t="s">
        <v>97</v>
      </c>
      <c r="C20" s="129">
        <v>3</v>
      </c>
      <c r="D20" s="129" t="s">
        <v>54</v>
      </c>
      <c r="E20" s="130" t="s">
        <v>98</v>
      </c>
      <c r="F20" s="129">
        <v>1953</v>
      </c>
      <c r="G20" s="131" t="s">
        <v>99</v>
      </c>
      <c r="H20" s="132">
        <v>111</v>
      </c>
      <c r="I20" s="132">
        <v>51</v>
      </c>
      <c r="J20" s="132" t="s">
        <v>57</v>
      </c>
      <c r="K20" s="133"/>
      <c r="L20" s="132"/>
      <c r="M20" s="134"/>
      <c r="N20" s="132"/>
      <c r="O20" s="132"/>
      <c r="P20" s="132"/>
      <c r="Q20" s="135"/>
      <c r="R20" s="136">
        <v>2449</v>
      </c>
      <c r="S20" s="136">
        <v>2449</v>
      </c>
      <c r="T20" s="137">
        <f t="shared" si="12"/>
        <v>0</v>
      </c>
      <c r="U20" s="138">
        <f>+SUM(S20:S21)</f>
        <v>2954</v>
      </c>
      <c r="V20" s="139">
        <v>505</v>
      </c>
      <c r="W20" s="140">
        <f>U20-V20</f>
        <v>2449</v>
      </c>
      <c r="X20" s="129">
        <v>3244</v>
      </c>
      <c r="Y20" s="141"/>
      <c r="Z20" s="142">
        <f t="shared" si="1"/>
        <v>91.060419235511716</v>
      </c>
      <c r="AA20" s="55">
        <f t="shared" si="2"/>
        <v>915740000</v>
      </c>
      <c r="AB20" s="56">
        <f t="shared" si="3"/>
        <v>3888500</v>
      </c>
      <c r="AC20" s="143">
        <f>'[1]6. Nguyễn Văn Nam'!J87</f>
        <v>40906550</v>
      </c>
      <c r="AD20" s="57">
        <f t="shared" si="4"/>
        <v>960535050</v>
      </c>
      <c r="AE20" s="144">
        <v>6</v>
      </c>
      <c r="AF20" s="59">
        <f t="shared" si="5"/>
        <v>2289350000</v>
      </c>
      <c r="AG20" s="59">
        <f t="shared" si="6"/>
        <v>0</v>
      </c>
      <c r="AH20" s="59">
        <f t="shared" si="7"/>
        <v>0</v>
      </c>
      <c r="AI20" s="59">
        <f t="shared" si="8"/>
        <v>35856000</v>
      </c>
      <c r="AJ20" s="59">
        <f t="shared" si="9"/>
        <v>10000000</v>
      </c>
      <c r="AK20" s="59">
        <f t="shared" si="10"/>
        <v>2335206000</v>
      </c>
      <c r="AL20" s="59">
        <f t="shared" si="11"/>
        <v>3295741050</v>
      </c>
      <c r="AM20" s="145"/>
      <c r="AN20" s="146"/>
      <c r="AO20" s="146"/>
      <c r="AP20" s="147"/>
      <c r="AQ20" s="148"/>
      <c r="AR20" s="149" t="s">
        <v>100</v>
      </c>
      <c r="AS20" s="150" t="s">
        <v>73</v>
      </c>
      <c r="AT20" s="151" t="s">
        <v>101</v>
      </c>
    </row>
    <row r="21" spans="1:596" s="152" customFormat="1" ht="63" customHeight="1" x14ac:dyDescent="0.3">
      <c r="A21" s="153"/>
      <c r="B21" s="128" t="s">
        <v>102</v>
      </c>
      <c r="C21" s="129"/>
      <c r="D21" s="129" t="s">
        <v>54</v>
      </c>
      <c r="E21" s="130" t="s">
        <v>98</v>
      </c>
      <c r="F21" s="129">
        <v>1953</v>
      </c>
      <c r="G21" s="131" t="s">
        <v>103</v>
      </c>
      <c r="H21" s="132">
        <v>115</v>
      </c>
      <c r="I21" s="132">
        <v>12</v>
      </c>
      <c r="J21" s="132" t="s">
        <v>57</v>
      </c>
      <c r="K21" s="133"/>
      <c r="L21" s="132"/>
      <c r="M21" s="134"/>
      <c r="N21" s="132"/>
      <c r="O21" s="132"/>
      <c r="P21" s="132"/>
      <c r="Q21" s="135"/>
      <c r="R21" s="136">
        <v>505</v>
      </c>
      <c r="S21" s="136">
        <v>505</v>
      </c>
      <c r="T21" s="137">
        <f t="shared" si="12"/>
        <v>0</v>
      </c>
      <c r="U21" s="138"/>
      <c r="V21" s="154"/>
      <c r="W21" s="155"/>
      <c r="X21" s="129"/>
      <c r="Y21" s="141"/>
      <c r="Z21" s="142"/>
      <c r="AA21" s="55">
        <f t="shared" si="2"/>
        <v>0</v>
      </c>
      <c r="AB21" s="56">
        <f t="shared" si="3"/>
        <v>0</v>
      </c>
      <c r="AC21" s="143"/>
      <c r="AD21" s="57">
        <f t="shared" si="4"/>
        <v>0</v>
      </c>
      <c r="AE21" s="144"/>
      <c r="AF21" s="59">
        <f t="shared" si="5"/>
        <v>0</v>
      </c>
      <c r="AG21" s="59">
        <f t="shared" si="6"/>
        <v>0</v>
      </c>
      <c r="AH21" s="59">
        <f t="shared" si="7"/>
        <v>0</v>
      </c>
      <c r="AI21" s="59">
        <f t="shared" si="8"/>
        <v>0</v>
      </c>
      <c r="AJ21" s="59">
        <f t="shared" si="9"/>
        <v>0</v>
      </c>
      <c r="AK21" s="59">
        <f t="shared" si="10"/>
        <v>0</v>
      </c>
      <c r="AL21" s="59">
        <f t="shared" si="11"/>
        <v>0</v>
      </c>
      <c r="AM21" s="145"/>
      <c r="AN21" s="146"/>
      <c r="AO21" s="146"/>
      <c r="AP21" s="147"/>
      <c r="AQ21" s="148"/>
      <c r="AR21" s="156"/>
      <c r="AS21" s="157"/>
      <c r="AT21" s="151"/>
    </row>
    <row r="22" spans="1:596" s="162" customFormat="1" ht="28.15" customHeight="1" x14ac:dyDescent="0.3">
      <c r="A22" s="158">
        <f>COUNTA($A$6:A21)</f>
        <v>7</v>
      </c>
      <c r="B22" s="39" t="s">
        <v>104</v>
      </c>
      <c r="C22" s="40">
        <v>3</v>
      </c>
      <c r="D22" s="40" t="s">
        <v>54</v>
      </c>
      <c r="E22" s="159" t="s">
        <v>105</v>
      </c>
      <c r="F22" s="40">
        <v>1942</v>
      </c>
      <c r="G22" s="119" t="s">
        <v>69</v>
      </c>
      <c r="H22" s="43">
        <v>47</v>
      </c>
      <c r="I22" s="43">
        <v>50</v>
      </c>
      <c r="J22" s="46" t="s">
        <v>57</v>
      </c>
      <c r="K22" s="160" t="s">
        <v>70</v>
      </c>
      <c r="L22" s="43">
        <v>95</v>
      </c>
      <c r="M22" s="112">
        <v>99</v>
      </c>
      <c r="N22" s="46" t="s">
        <v>57</v>
      </c>
      <c r="O22" s="46" t="s">
        <v>106</v>
      </c>
      <c r="P22" s="47">
        <v>42720</v>
      </c>
      <c r="Q22" s="48" t="s">
        <v>60</v>
      </c>
      <c r="R22" s="113">
        <v>99</v>
      </c>
      <c r="S22" s="113">
        <v>99</v>
      </c>
      <c r="T22" s="120">
        <v>0</v>
      </c>
      <c r="U22" s="121">
        <v>1419</v>
      </c>
      <c r="V22" s="121">
        <v>1151</v>
      </c>
      <c r="W22" s="121">
        <f>U22-V22</f>
        <v>268</v>
      </c>
      <c r="X22" s="52">
        <v>1559</v>
      </c>
      <c r="Y22" s="53"/>
      <c r="Z22" s="54">
        <f t="shared" si="1"/>
        <v>91.019884541372676</v>
      </c>
      <c r="AA22" s="55">
        <f t="shared" si="2"/>
        <v>439890000</v>
      </c>
      <c r="AB22" s="56">
        <f t="shared" si="3"/>
        <v>8862700</v>
      </c>
      <c r="AC22" s="56">
        <f>'[1]7. Nguyễn Thị Thược'!J87</f>
        <v>2606150</v>
      </c>
      <c r="AD22" s="57">
        <f t="shared" si="4"/>
        <v>451358850</v>
      </c>
      <c r="AE22" s="58">
        <v>1</v>
      </c>
      <c r="AF22" s="59">
        <f t="shared" si="5"/>
        <v>1099725000</v>
      </c>
      <c r="AG22" s="59">
        <f t="shared" si="6"/>
        <v>0</v>
      </c>
      <c r="AH22" s="59">
        <f t="shared" si="7"/>
        <v>0</v>
      </c>
      <c r="AI22" s="59">
        <f t="shared" si="8"/>
        <v>5976000</v>
      </c>
      <c r="AJ22" s="59">
        <f t="shared" si="9"/>
        <v>10000000</v>
      </c>
      <c r="AK22" s="59">
        <f t="shared" si="10"/>
        <v>1115701000</v>
      </c>
      <c r="AL22" s="59">
        <f t="shared" si="11"/>
        <v>1567059850</v>
      </c>
      <c r="AM22" s="27"/>
      <c r="AN22" s="60"/>
      <c r="AO22" s="60"/>
      <c r="AP22" s="61"/>
      <c r="AQ22" s="62"/>
      <c r="AR22" s="78" t="s">
        <v>107</v>
      </c>
      <c r="AS22" s="78" t="s">
        <v>73</v>
      </c>
      <c r="AT22" s="161"/>
      <c r="AU22" s="161"/>
      <c r="AV22" s="161"/>
      <c r="AW22" s="161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  <c r="BJ22" s="161"/>
      <c r="BK22" s="161"/>
      <c r="BL22" s="161"/>
      <c r="BM22" s="161"/>
      <c r="BN22" s="161"/>
      <c r="BO22" s="161"/>
      <c r="BP22" s="161"/>
      <c r="BQ22" s="161"/>
      <c r="BR22" s="161"/>
      <c r="BS22" s="161"/>
      <c r="BT22" s="161"/>
      <c r="BU22" s="161"/>
      <c r="BV22" s="161"/>
      <c r="BW22" s="161"/>
      <c r="BX22" s="161"/>
      <c r="BY22" s="161"/>
      <c r="BZ22" s="161"/>
      <c r="CA22" s="161"/>
      <c r="CB22" s="161"/>
      <c r="CC22" s="161"/>
      <c r="CD22" s="161"/>
      <c r="CE22" s="161"/>
      <c r="CF22" s="161"/>
      <c r="CG22" s="161"/>
      <c r="CH22" s="161"/>
      <c r="CI22" s="161"/>
      <c r="CJ22" s="161"/>
      <c r="CK22" s="161"/>
      <c r="CL22" s="161"/>
      <c r="CM22" s="161"/>
      <c r="CN22" s="161"/>
      <c r="CO22" s="161"/>
      <c r="CP22" s="161"/>
      <c r="CQ22" s="161"/>
      <c r="CR22" s="161"/>
      <c r="CS22" s="161"/>
      <c r="CT22" s="161"/>
      <c r="CU22" s="161"/>
      <c r="CV22" s="161"/>
      <c r="CW22" s="161"/>
      <c r="CX22" s="161"/>
      <c r="CY22" s="161"/>
      <c r="CZ22" s="161"/>
      <c r="DA22" s="161"/>
      <c r="DB22" s="161"/>
      <c r="DC22" s="161"/>
      <c r="DD22" s="161"/>
      <c r="DE22" s="161"/>
      <c r="DF22" s="161"/>
      <c r="DG22" s="161"/>
      <c r="DH22" s="161"/>
      <c r="DI22" s="161"/>
      <c r="DJ22" s="161"/>
      <c r="DK22" s="161"/>
      <c r="DL22" s="161"/>
      <c r="DM22" s="161"/>
      <c r="DN22" s="161"/>
      <c r="DO22" s="161"/>
      <c r="DP22" s="161"/>
      <c r="DQ22" s="161"/>
      <c r="DR22" s="161"/>
      <c r="DS22" s="161"/>
      <c r="DT22" s="161"/>
      <c r="DU22" s="161"/>
      <c r="DV22" s="161"/>
      <c r="DW22" s="161"/>
      <c r="DX22" s="161"/>
      <c r="DY22" s="161"/>
      <c r="DZ22" s="161"/>
      <c r="EA22" s="161"/>
      <c r="EB22" s="161"/>
      <c r="EC22" s="161"/>
      <c r="ED22" s="161"/>
      <c r="EE22" s="161"/>
      <c r="EF22" s="161"/>
      <c r="EG22" s="161"/>
      <c r="EH22" s="161"/>
      <c r="EI22" s="161"/>
      <c r="EJ22" s="161"/>
      <c r="EK22" s="161"/>
      <c r="EL22" s="161"/>
      <c r="EM22" s="161"/>
      <c r="EN22" s="161"/>
      <c r="EO22" s="161"/>
      <c r="EP22" s="161"/>
      <c r="EQ22" s="161"/>
      <c r="ER22" s="161"/>
      <c r="ES22" s="161"/>
      <c r="ET22" s="161"/>
      <c r="EU22" s="161"/>
      <c r="EV22" s="161"/>
      <c r="EW22" s="161"/>
      <c r="EX22" s="161"/>
      <c r="EY22" s="161"/>
      <c r="EZ22" s="161"/>
      <c r="FA22" s="161"/>
      <c r="FB22" s="161"/>
      <c r="FC22" s="161"/>
      <c r="FD22" s="161"/>
      <c r="FE22" s="161"/>
      <c r="FF22" s="161"/>
      <c r="FG22" s="161"/>
      <c r="FH22" s="161"/>
      <c r="FI22" s="161"/>
      <c r="FJ22" s="161"/>
      <c r="FK22" s="161"/>
      <c r="FL22" s="161"/>
      <c r="FM22" s="161"/>
      <c r="FN22" s="161"/>
      <c r="FO22" s="161"/>
      <c r="FP22" s="161"/>
      <c r="FQ22" s="161"/>
      <c r="FR22" s="161"/>
      <c r="FS22" s="161"/>
      <c r="FT22" s="161"/>
      <c r="FU22" s="161"/>
      <c r="FV22" s="161"/>
      <c r="FW22" s="161"/>
      <c r="FX22" s="161"/>
      <c r="FY22" s="161"/>
      <c r="FZ22" s="161"/>
      <c r="GA22" s="161"/>
      <c r="GB22" s="161"/>
      <c r="GC22" s="161"/>
      <c r="GD22" s="161"/>
      <c r="GE22" s="161"/>
      <c r="GF22" s="161"/>
      <c r="GG22" s="161"/>
      <c r="GH22" s="161"/>
      <c r="GI22" s="161"/>
      <c r="GJ22" s="161"/>
      <c r="GK22" s="161"/>
      <c r="GL22" s="161"/>
      <c r="GM22" s="161"/>
      <c r="GN22" s="161"/>
      <c r="GO22" s="161"/>
      <c r="GP22" s="161"/>
      <c r="GQ22" s="161"/>
      <c r="GR22" s="161"/>
      <c r="GS22" s="161"/>
      <c r="GT22" s="161"/>
      <c r="GU22" s="161"/>
      <c r="GV22" s="161"/>
      <c r="GW22" s="161"/>
      <c r="GX22" s="161"/>
      <c r="GY22" s="161"/>
      <c r="GZ22" s="161"/>
      <c r="HA22" s="161"/>
      <c r="HB22" s="161"/>
      <c r="HC22" s="161"/>
      <c r="HD22" s="161"/>
      <c r="HE22" s="161"/>
      <c r="HF22" s="161"/>
      <c r="HG22" s="161"/>
      <c r="HH22" s="161"/>
      <c r="HI22" s="161"/>
      <c r="HJ22" s="161"/>
      <c r="HK22" s="161"/>
      <c r="HL22" s="161"/>
      <c r="HM22" s="161"/>
      <c r="HN22" s="161"/>
      <c r="HO22" s="161"/>
      <c r="HP22" s="161"/>
      <c r="HQ22" s="161"/>
      <c r="HR22" s="161"/>
      <c r="HS22" s="161"/>
      <c r="HT22" s="161"/>
      <c r="HU22" s="161"/>
      <c r="HV22" s="161"/>
      <c r="HW22" s="161"/>
      <c r="HX22" s="161"/>
      <c r="HY22" s="161"/>
      <c r="HZ22" s="161"/>
      <c r="IA22" s="161"/>
      <c r="IB22" s="161"/>
      <c r="IC22" s="161"/>
      <c r="ID22" s="161"/>
      <c r="IE22" s="161"/>
      <c r="IF22" s="161"/>
      <c r="IG22" s="161"/>
      <c r="IH22" s="161"/>
      <c r="II22" s="161"/>
      <c r="IJ22" s="161"/>
      <c r="IK22" s="161"/>
      <c r="IL22" s="161"/>
      <c r="IM22" s="161"/>
      <c r="IN22" s="161"/>
      <c r="IO22" s="161"/>
      <c r="IP22" s="161"/>
      <c r="IQ22" s="161"/>
      <c r="IR22" s="161"/>
      <c r="IS22" s="161"/>
      <c r="IT22" s="161"/>
      <c r="IU22" s="161"/>
      <c r="IV22" s="161"/>
      <c r="IW22" s="161"/>
      <c r="IX22" s="161"/>
      <c r="IY22" s="161"/>
      <c r="IZ22" s="161"/>
      <c r="JA22" s="161"/>
      <c r="JB22" s="161"/>
      <c r="JC22" s="161"/>
      <c r="JD22" s="161"/>
      <c r="JE22" s="161"/>
      <c r="JF22" s="161"/>
      <c r="JG22" s="161"/>
      <c r="JH22" s="161"/>
      <c r="JI22" s="161"/>
      <c r="JJ22" s="161"/>
      <c r="JK22" s="161"/>
      <c r="JL22" s="161"/>
      <c r="JM22" s="161"/>
      <c r="JN22" s="161"/>
      <c r="JO22" s="161"/>
      <c r="JP22" s="161"/>
      <c r="JQ22" s="161"/>
      <c r="JR22" s="161"/>
      <c r="JS22" s="161"/>
      <c r="JT22" s="161"/>
      <c r="JU22" s="161"/>
      <c r="JV22" s="161"/>
      <c r="JW22" s="161"/>
      <c r="JX22" s="161"/>
      <c r="JY22" s="161"/>
      <c r="JZ22" s="161"/>
      <c r="KA22" s="161"/>
      <c r="KB22" s="161"/>
      <c r="KC22" s="161"/>
      <c r="KD22" s="161"/>
      <c r="KE22" s="161"/>
      <c r="KF22" s="161"/>
      <c r="KG22" s="161"/>
      <c r="KH22" s="161"/>
      <c r="KI22" s="161"/>
      <c r="KJ22" s="161"/>
      <c r="KK22" s="161"/>
      <c r="KL22" s="161"/>
      <c r="KM22" s="161"/>
      <c r="KN22" s="161"/>
      <c r="KO22" s="161"/>
      <c r="KP22" s="161"/>
      <c r="KQ22" s="161"/>
      <c r="KR22" s="161"/>
      <c r="KS22" s="161"/>
      <c r="KT22" s="161"/>
      <c r="KU22" s="161"/>
      <c r="KV22" s="161"/>
      <c r="KW22" s="161"/>
      <c r="KX22" s="161"/>
      <c r="KY22" s="161"/>
      <c r="KZ22" s="161"/>
      <c r="LA22" s="161"/>
      <c r="LB22" s="161"/>
      <c r="LC22" s="161"/>
      <c r="LD22" s="161"/>
      <c r="LE22" s="161"/>
      <c r="LF22" s="161"/>
      <c r="LG22" s="161"/>
      <c r="LH22" s="161"/>
      <c r="LI22" s="161"/>
      <c r="LJ22" s="161"/>
      <c r="LK22" s="161"/>
      <c r="LL22" s="161"/>
      <c r="LM22" s="161"/>
      <c r="LN22" s="161"/>
      <c r="LO22" s="161"/>
      <c r="LP22" s="161"/>
      <c r="LQ22" s="161"/>
      <c r="LR22" s="161"/>
      <c r="LS22" s="161"/>
      <c r="LT22" s="161"/>
      <c r="LU22" s="161"/>
      <c r="LV22" s="161"/>
      <c r="LW22" s="161"/>
      <c r="LX22" s="161"/>
      <c r="LY22" s="161"/>
      <c r="LZ22" s="161"/>
      <c r="MA22" s="161"/>
      <c r="MB22" s="161"/>
      <c r="MC22" s="161"/>
      <c r="MD22" s="161"/>
      <c r="ME22" s="161"/>
      <c r="MF22" s="161"/>
      <c r="MG22" s="161"/>
      <c r="MH22" s="161"/>
      <c r="MI22" s="161"/>
      <c r="MJ22" s="161"/>
      <c r="MK22" s="161"/>
      <c r="ML22" s="161"/>
      <c r="MM22" s="161"/>
      <c r="MN22" s="161"/>
      <c r="MO22" s="161"/>
      <c r="MP22" s="161"/>
      <c r="MQ22" s="161"/>
      <c r="MR22" s="161"/>
      <c r="MS22" s="161"/>
      <c r="MT22" s="161"/>
      <c r="MU22" s="161"/>
      <c r="MV22" s="161"/>
      <c r="MW22" s="161"/>
      <c r="MX22" s="161"/>
      <c r="MY22" s="161"/>
      <c r="MZ22" s="161"/>
      <c r="NA22" s="161"/>
      <c r="NB22" s="161"/>
      <c r="NC22" s="161"/>
      <c r="ND22" s="161"/>
      <c r="NE22" s="161"/>
      <c r="NF22" s="161"/>
      <c r="NG22" s="161"/>
      <c r="NH22" s="161"/>
      <c r="NI22" s="161"/>
      <c r="NJ22" s="161"/>
      <c r="NK22" s="161"/>
      <c r="NL22" s="161"/>
      <c r="NM22" s="161"/>
      <c r="NN22" s="161"/>
      <c r="NO22" s="161"/>
      <c r="NP22" s="161"/>
      <c r="NQ22" s="161"/>
      <c r="NR22" s="161"/>
      <c r="NS22" s="161"/>
      <c r="NT22" s="161"/>
      <c r="NU22" s="161"/>
      <c r="NV22" s="161"/>
      <c r="NW22" s="161"/>
      <c r="NX22" s="161"/>
      <c r="NY22" s="161"/>
      <c r="NZ22" s="161"/>
      <c r="OA22" s="161"/>
      <c r="OB22" s="161"/>
      <c r="OC22" s="161"/>
      <c r="OD22" s="161"/>
      <c r="OE22" s="161"/>
      <c r="OF22" s="161"/>
      <c r="OG22" s="161"/>
      <c r="OH22" s="161"/>
      <c r="OI22" s="161"/>
      <c r="OJ22" s="161"/>
      <c r="OK22" s="161"/>
      <c r="OL22" s="161"/>
      <c r="OM22" s="161"/>
      <c r="ON22" s="161"/>
      <c r="OO22" s="161"/>
      <c r="OP22" s="161"/>
      <c r="OQ22" s="161"/>
      <c r="OR22" s="161"/>
      <c r="OS22" s="161"/>
      <c r="OT22" s="161"/>
      <c r="OU22" s="161"/>
      <c r="OV22" s="161"/>
      <c r="OW22" s="161"/>
      <c r="OX22" s="161"/>
      <c r="OY22" s="161"/>
      <c r="OZ22" s="161"/>
      <c r="PA22" s="161"/>
      <c r="PB22" s="161"/>
      <c r="PC22" s="161"/>
      <c r="PD22" s="161"/>
      <c r="PE22" s="161"/>
      <c r="PF22" s="161"/>
      <c r="PG22" s="161"/>
      <c r="PH22" s="161"/>
      <c r="PI22" s="161"/>
      <c r="PJ22" s="161"/>
      <c r="PK22" s="161"/>
      <c r="PL22" s="161"/>
      <c r="PM22" s="161"/>
      <c r="PN22" s="161"/>
      <c r="PO22" s="161"/>
      <c r="PP22" s="161"/>
      <c r="PQ22" s="161"/>
      <c r="PR22" s="161"/>
      <c r="PS22" s="161"/>
      <c r="PT22" s="161"/>
      <c r="PU22" s="161"/>
      <c r="PV22" s="161"/>
      <c r="PW22" s="161"/>
      <c r="PX22" s="161"/>
      <c r="PY22" s="161"/>
      <c r="PZ22" s="161"/>
      <c r="QA22" s="161"/>
      <c r="QB22" s="161"/>
      <c r="QC22" s="161"/>
      <c r="QD22" s="161"/>
      <c r="QE22" s="161"/>
      <c r="QF22" s="161"/>
      <c r="QG22" s="161"/>
      <c r="QH22" s="161"/>
      <c r="QI22" s="161"/>
      <c r="QJ22" s="161"/>
      <c r="QK22" s="161"/>
      <c r="QL22" s="161"/>
      <c r="QM22" s="161"/>
      <c r="QN22" s="161"/>
      <c r="QO22" s="161"/>
      <c r="QP22" s="161"/>
      <c r="QQ22" s="161"/>
      <c r="QR22" s="161"/>
      <c r="QS22" s="161"/>
      <c r="QT22" s="161"/>
      <c r="QU22" s="161"/>
      <c r="QV22" s="161"/>
      <c r="QW22" s="161"/>
      <c r="QX22" s="161"/>
      <c r="QY22" s="161"/>
      <c r="QZ22" s="161"/>
      <c r="RA22" s="161"/>
      <c r="RB22" s="161"/>
      <c r="RC22" s="161"/>
      <c r="RD22" s="161"/>
      <c r="RE22" s="161"/>
      <c r="RF22" s="161"/>
      <c r="RG22" s="161"/>
      <c r="RH22" s="161"/>
      <c r="RI22" s="161"/>
      <c r="RJ22" s="161"/>
      <c r="RK22" s="161"/>
      <c r="RL22" s="161"/>
      <c r="RM22" s="161"/>
      <c r="RN22" s="161"/>
      <c r="RO22" s="161"/>
      <c r="RP22" s="161"/>
      <c r="RQ22" s="161"/>
      <c r="RR22" s="161"/>
      <c r="RS22" s="161"/>
      <c r="RT22" s="161"/>
      <c r="RU22" s="161"/>
      <c r="RV22" s="161"/>
      <c r="RW22" s="161"/>
      <c r="RX22" s="161"/>
      <c r="RY22" s="161"/>
      <c r="RZ22" s="161"/>
      <c r="SA22" s="161"/>
      <c r="SB22" s="161"/>
      <c r="SC22" s="161"/>
      <c r="SD22" s="161"/>
      <c r="SE22" s="161"/>
      <c r="SF22" s="161"/>
      <c r="SG22" s="161"/>
      <c r="SH22" s="161"/>
      <c r="SI22" s="161"/>
      <c r="SJ22" s="161"/>
      <c r="SK22" s="161"/>
      <c r="SL22" s="161"/>
      <c r="SM22" s="161"/>
      <c r="SN22" s="161"/>
      <c r="SO22" s="161"/>
      <c r="SP22" s="161"/>
      <c r="SQ22" s="161"/>
      <c r="SR22" s="161"/>
      <c r="SS22" s="161"/>
      <c r="ST22" s="161"/>
      <c r="SU22" s="161"/>
      <c r="SV22" s="161"/>
      <c r="SW22" s="161"/>
      <c r="SX22" s="161"/>
      <c r="SY22" s="161"/>
      <c r="SZ22" s="161"/>
      <c r="TA22" s="161"/>
      <c r="TB22" s="161"/>
      <c r="TC22" s="161"/>
      <c r="TD22" s="161"/>
      <c r="TE22" s="161"/>
      <c r="TF22" s="161"/>
      <c r="TG22" s="161"/>
      <c r="TH22" s="161"/>
      <c r="TI22" s="161"/>
      <c r="TJ22" s="161"/>
      <c r="TK22" s="161"/>
      <c r="TL22" s="161"/>
      <c r="TM22" s="161"/>
      <c r="TN22" s="161"/>
      <c r="TO22" s="161"/>
      <c r="TP22" s="161"/>
      <c r="TQ22" s="161"/>
      <c r="TR22" s="161"/>
      <c r="TS22" s="161"/>
      <c r="TT22" s="161"/>
      <c r="TU22" s="161"/>
      <c r="TV22" s="161"/>
      <c r="TW22" s="161"/>
      <c r="TX22" s="161"/>
      <c r="TY22" s="161"/>
      <c r="TZ22" s="161"/>
      <c r="UA22" s="161"/>
      <c r="UB22" s="161"/>
      <c r="UC22" s="161"/>
      <c r="UD22" s="161"/>
      <c r="UE22" s="161"/>
      <c r="UF22" s="161"/>
      <c r="UG22" s="161"/>
      <c r="UH22" s="161"/>
      <c r="UI22" s="161"/>
      <c r="UJ22" s="161"/>
      <c r="UK22" s="161"/>
      <c r="UL22" s="161"/>
      <c r="UM22" s="161"/>
      <c r="UN22" s="161"/>
      <c r="UO22" s="161"/>
      <c r="UP22" s="161"/>
      <c r="UQ22" s="161"/>
      <c r="UR22" s="161"/>
      <c r="US22" s="161"/>
      <c r="UT22" s="161"/>
      <c r="UU22" s="161"/>
      <c r="UV22" s="161"/>
      <c r="UW22" s="161"/>
      <c r="UX22" s="161"/>
      <c r="UY22" s="161"/>
      <c r="UZ22" s="161"/>
      <c r="VA22" s="161"/>
      <c r="VB22" s="161"/>
      <c r="VC22" s="161"/>
      <c r="VD22" s="161"/>
      <c r="VE22" s="161"/>
      <c r="VF22" s="161"/>
      <c r="VG22" s="161"/>
      <c r="VH22" s="161"/>
      <c r="VI22" s="161"/>
      <c r="VJ22" s="161"/>
      <c r="VK22" s="161"/>
      <c r="VL22" s="161"/>
      <c r="VM22" s="161"/>
      <c r="VN22" s="161"/>
      <c r="VO22" s="161"/>
      <c r="VP22" s="161"/>
      <c r="VQ22" s="161"/>
      <c r="VR22" s="161"/>
      <c r="VS22" s="161"/>
      <c r="VT22" s="161"/>
      <c r="VU22" s="161"/>
      <c r="VV22" s="161"/>
      <c r="VW22" s="161"/>
      <c r="VX22" s="161"/>
    </row>
    <row r="23" spans="1:596" s="162" customFormat="1" ht="25.15" customHeight="1" x14ac:dyDescent="0.3">
      <c r="A23" s="158"/>
      <c r="B23" s="39" t="s">
        <v>108</v>
      </c>
      <c r="C23" s="40"/>
      <c r="D23" s="40" t="s">
        <v>54</v>
      </c>
      <c r="E23" s="68"/>
      <c r="F23" s="40"/>
      <c r="G23" s="119" t="s">
        <v>109</v>
      </c>
      <c r="H23" s="43">
        <v>46</v>
      </c>
      <c r="I23" s="43">
        <v>135</v>
      </c>
      <c r="J23" s="80"/>
      <c r="K23" s="163" t="s">
        <v>70</v>
      </c>
      <c r="L23" s="43">
        <v>66</v>
      </c>
      <c r="M23" s="112">
        <v>1052</v>
      </c>
      <c r="N23" s="80"/>
      <c r="O23" s="80"/>
      <c r="P23" s="81"/>
      <c r="Q23" s="95"/>
      <c r="R23" s="113">
        <v>1052</v>
      </c>
      <c r="S23" s="113">
        <v>1052</v>
      </c>
      <c r="T23" s="120">
        <v>0</v>
      </c>
      <c r="U23" s="121"/>
      <c r="V23" s="121"/>
      <c r="W23" s="121"/>
      <c r="X23" s="52"/>
      <c r="Y23" s="53"/>
      <c r="Z23" s="54"/>
      <c r="AA23" s="55">
        <f t="shared" si="2"/>
        <v>0</v>
      </c>
      <c r="AB23" s="56">
        <f t="shared" si="3"/>
        <v>0</v>
      </c>
      <c r="AC23" s="56"/>
      <c r="AD23" s="57">
        <f t="shared" si="4"/>
        <v>0</v>
      </c>
      <c r="AE23" s="87"/>
      <c r="AF23" s="59">
        <f t="shared" si="5"/>
        <v>0</v>
      </c>
      <c r="AG23" s="59">
        <f t="shared" si="6"/>
        <v>0</v>
      </c>
      <c r="AH23" s="59">
        <f t="shared" si="7"/>
        <v>0</v>
      </c>
      <c r="AI23" s="59">
        <f t="shared" si="8"/>
        <v>0</v>
      </c>
      <c r="AJ23" s="59">
        <f t="shared" si="9"/>
        <v>0</v>
      </c>
      <c r="AK23" s="59">
        <f t="shared" si="10"/>
        <v>0</v>
      </c>
      <c r="AL23" s="59">
        <f t="shared" si="11"/>
        <v>0</v>
      </c>
      <c r="AM23" s="27"/>
      <c r="AN23" s="60"/>
      <c r="AO23" s="60"/>
      <c r="AP23" s="61"/>
      <c r="AQ23" s="62"/>
      <c r="AR23" s="84"/>
      <c r="AS23" s="84"/>
    </row>
    <row r="24" spans="1:596" s="162" customFormat="1" ht="40.5" customHeight="1" x14ac:dyDescent="0.3">
      <c r="A24" s="158"/>
      <c r="B24" s="39" t="s">
        <v>108</v>
      </c>
      <c r="C24" s="40"/>
      <c r="D24" s="40" t="s">
        <v>90</v>
      </c>
      <c r="E24" s="68"/>
      <c r="F24" s="40"/>
      <c r="G24" s="119" t="s">
        <v>110</v>
      </c>
      <c r="H24" s="43">
        <v>111</v>
      </c>
      <c r="I24" s="43">
        <v>62</v>
      </c>
      <c r="J24" s="69"/>
      <c r="K24" s="160" t="s">
        <v>70</v>
      </c>
      <c r="L24" s="43">
        <v>33</v>
      </c>
      <c r="M24" s="112">
        <v>268</v>
      </c>
      <c r="N24" s="69"/>
      <c r="O24" s="69"/>
      <c r="P24" s="70"/>
      <c r="Q24" s="71"/>
      <c r="R24" s="113">
        <v>268</v>
      </c>
      <c r="S24" s="113">
        <v>268</v>
      </c>
      <c r="T24" s="120">
        <v>0</v>
      </c>
      <c r="U24" s="121"/>
      <c r="V24" s="121"/>
      <c r="W24" s="121"/>
      <c r="X24" s="52"/>
      <c r="Y24" s="53"/>
      <c r="Z24" s="54"/>
      <c r="AA24" s="55">
        <f t="shared" si="2"/>
        <v>0</v>
      </c>
      <c r="AB24" s="56">
        <f t="shared" si="3"/>
        <v>0</v>
      </c>
      <c r="AC24" s="56"/>
      <c r="AD24" s="57">
        <f t="shared" si="4"/>
        <v>0</v>
      </c>
      <c r="AE24" s="58"/>
      <c r="AF24" s="59">
        <f t="shared" si="5"/>
        <v>0</v>
      </c>
      <c r="AG24" s="59">
        <f t="shared" si="6"/>
        <v>0</v>
      </c>
      <c r="AH24" s="59">
        <f t="shared" si="7"/>
        <v>0</v>
      </c>
      <c r="AI24" s="59">
        <f t="shared" si="8"/>
        <v>0</v>
      </c>
      <c r="AJ24" s="59">
        <f t="shared" si="9"/>
        <v>0</v>
      </c>
      <c r="AK24" s="59">
        <f t="shared" si="10"/>
        <v>0</v>
      </c>
      <c r="AL24" s="59">
        <f t="shared" si="11"/>
        <v>0</v>
      </c>
      <c r="AM24" s="27"/>
      <c r="AN24" s="60"/>
      <c r="AO24" s="60"/>
      <c r="AP24" s="61"/>
      <c r="AQ24" s="62"/>
      <c r="AR24" s="89"/>
      <c r="AS24" s="89"/>
    </row>
    <row r="25" spans="1:596" s="67" customFormat="1" ht="23.25" customHeight="1" x14ac:dyDescent="0.3">
      <c r="A25" s="118">
        <f>COUNTA($A$6:A24)</f>
        <v>8</v>
      </c>
      <c r="B25" s="164" t="s">
        <v>111</v>
      </c>
      <c r="C25" s="165">
        <v>4</v>
      </c>
      <c r="D25" s="166" t="s">
        <v>54</v>
      </c>
      <c r="E25" s="167" t="s">
        <v>112</v>
      </c>
      <c r="F25" s="168" t="s">
        <v>113</v>
      </c>
      <c r="G25" s="169" t="s">
        <v>114</v>
      </c>
      <c r="H25" s="88">
        <v>46</v>
      </c>
      <c r="I25" s="88">
        <v>17</v>
      </c>
      <c r="J25" s="170" t="s">
        <v>57</v>
      </c>
      <c r="K25" s="171" t="s">
        <v>70</v>
      </c>
      <c r="L25" s="165">
        <v>7</v>
      </c>
      <c r="M25" s="172">
        <v>1002</v>
      </c>
      <c r="N25" s="173" t="s">
        <v>57</v>
      </c>
      <c r="O25" s="173" t="s">
        <v>115</v>
      </c>
      <c r="P25" s="173" t="s">
        <v>116</v>
      </c>
      <c r="Q25" s="173" t="s">
        <v>60</v>
      </c>
      <c r="R25" s="174">
        <v>784</v>
      </c>
      <c r="S25" s="174">
        <v>784</v>
      </c>
      <c r="T25" s="120">
        <f t="shared" ref="T25:T27" si="13">R25-S25</f>
        <v>0</v>
      </c>
      <c r="U25" s="175">
        <f>SUM(S25:S27)</f>
        <v>1896</v>
      </c>
      <c r="V25" s="176">
        <v>1002</v>
      </c>
      <c r="W25" s="122">
        <f>U25-V25</f>
        <v>894</v>
      </c>
      <c r="X25" s="176">
        <v>2184</v>
      </c>
      <c r="Y25" s="123"/>
      <c r="Z25" s="54">
        <f t="shared" si="1"/>
        <v>86.813186813186817</v>
      </c>
      <c r="AA25" s="55">
        <f t="shared" si="2"/>
        <v>587760000</v>
      </c>
      <c r="AB25" s="56">
        <f t="shared" si="3"/>
        <v>7715400</v>
      </c>
      <c r="AC25" s="56">
        <f>'[1]8. Nguyễn Văn Toàn'!J87</f>
        <v>10191600</v>
      </c>
      <c r="AD25" s="57">
        <f t="shared" si="4"/>
        <v>605667000</v>
      </c>
      <c r="AE25" s="87">
        <v>8</v>
      </c>
      <c r="AF25" s="59">
        <f t="shared" si="5"/>
        <v>1469400000</v>
      </c>
      <c r="AG25" s="59">
        <f t="shared" si="6"/>
        <v>0</v>
      </c>
      <c r="AH25" s="59">
        <f t="shared" si="7"/>
        <v>0</v>
      </c>
      <c r="AI25" s="59">
        <f t="shared" si="8"/>
        <v>47808000</v>
      </c>
      <c r="AJ25" s="59">
        <f t="shared" si="9"/>
        <v>10000000</v>
      </c>
      <c r="AK25" s="59">
        <f t="shared" si="10"/>
        <v>1527208000</v>
      </c>
      <c r="AL25" s="59">
        <f t="shared" si="11"/>
        <v>2132875000</v>
      </c>
      <c r="AM25" s="27"/>
      <c r="AN25" s="60"/>
      <c r="AO25" s="60"/>
      <c r="AP25" s="61"/>
      <c r="AQ25" s="62"/>
      <c r="AR25" s="78" t="s">
        <v>117</v>
      </c>
      <c r="AS25" s="115" t="s">
        <v>118</v>
      </c>
    </row>
    <row r="26" spans="1:596" s="67" customFormat="1" ht="23.25" customHeight="1" x14ac:dyDescent="0.3">
      <c r="A26" s="177"/>
      <c r="B26" s="178"/>
      <c r="C26" s="179"/>
      <c r="D26" s="166"/>
      <c r="E26" s="180"/>
      <c r="F26" s="168"/>
      <c r="G26" s="169" t="s">
        <v>114</v>
      </c>
      <c r="H26" s="88">
        <v>46</v>
      </c>
      <c r="I26" s="88">
        <v>195</v>
      </c>
      <c r="J26" s="170" t="s">
        <v>57</v>
      </c>
      <c r="K26" s="181"/>
      <c r="L26" s="182"/>
      <c r="M26" s="183"/>
      <c r="N26" s="184"/>
      <c r="O26" s="184"/>
      <c r="P26" s="184"/>
      <c r="Q26" s="184"/>
      <c r="R26" s="174">
        <v>218</v>
      </c>
      <c r="S26" s="174">
        <v>218</v>
      </c>
      <c r="T26" s="120">
        <f t="shared" si="13"/>
        <v>0</v>
      </c>
      <c r="U26" s="185"/>
      <c r="V26" s="186"/>
      <c r="W26" s="187"/>
      <c r="X26" s="186"/>
      <c r="Y26" s="123"/>
      <c r="Z26" s="54"/>
      <c r="AA26" s="55">
        <f t="shared" si="2"/>
        <v>0</v>
      </c>
      <c r="AB26" s="56">
        <f t="shared" si="3"/>
        <v>0</v>
      </c>
      <c r="AC26" s="56"/>
      <c r="AD26" s="57">
        <f t="shared" si="4"/>
        <v>0</v>
      </c>
      <c r="AE26" s="87"/>
      <c r="AF26" s="59">
        <f t="shared" si="5"/>
        <v>0</v>
      </c>
      <c r="AG26" s="59">
        <f t="shared" si="6"/>
        <v>0</v>
      </c>
      <c r="AH26" s="59">
        <f t="shared" si="7"/>
        <v>0</v>
      </c>
      <c r="AI26" s="59">
        <f t="shared" si="8"/>
        <v>0</v>
      </c>
      <c r="AJ26" s="59">
        <f t="shared" si="9"/>
        <v>0</v>
      </c>
      <c r="AK26" s="59">
        <f t="shared" si="10"/>
        <v>0</v>
      </c>
      <c r="AL26" s="59">
        <f t="shared" si="11"/>
        <v>0</v>
      </c>
      <c r="AM26" s="27"/>
      <c r="AN26" s="60"/>
      <c r="AO26" s="60"/>
      <c r="AP26" s="61"/>
      <c r="AQ26" s="62"/>
      <c r="AR26" s="84"/>
      <c r="AS26" s="188"/>
    </row>
    <row r="27" spans="1:596" s="67" customFormat="1" ht="23.25" customHeight="1" x14ac:dyDescent="0.3">
      <c r="A27" s="125"/>
      <c r="B27" s="189"/>
      <c r="C27" s="182"/>
      <c r="D27" s="166"/>
      <c r="E27" s="190"/>
      <c r="F27" s="168"/>
      <c r="G27" s="169" t="s">
        <v>119</v>
      </c>
      <c r="H27" s="88">
        <v>111</v>
      </c>
      <c r="I27" s="88">
        <v>3</v>
      </c>
      <c r="J27" s="170" t="s">
        <v>57</v>
      </c>
      <c r="K27" s="191" t="s">
        <v>70</v>
      </c>
      <c r="L27" s="88">
        <v>9</v>
      </c>
      <c r="M27" s="192">
        <v>894</v>
      </c>
      <c r="N27" s="193"/>
      <c r="O27" s="193"/>
      <c r="P27" s="193"/>
      <c r="Q27" s="193"/>
      <c r="R27" s="174">
        <v>894</v>
      </c>
      <c r="S27" s="174">
        <v>894</v>
      </c>
      <c r="T27" s="120">
        <f t="shared" si="13"/>
        <v>0</v>
      </c>
      <c r="U27" s="194"/>
      <c r="V27" s="195"/>
      <c r="W27" s="126"/>
      <c r="X27" s="195"/>
      <c r="Y27" s="123"/>
      <c r="Z27" s="54"/>
      <c r="AA27" s="55">
        <f t="shared" si="2"/>
        <v>0</v>
      </c>
      <c r="AB27" s="56">
        <f t="shared" si="3"/>
        <v>0</v>
      </c>
      <c r="AC27" s="56"/>
      <c r="AD27" s="57">
        <f t="shared" si="4"/>
        <v>0</v>
      </c>
      <c r="AE27" s="87"/>
      <c r="AF27" s="59">
        <f t="shared" si="5"/>
        <v>0</v>
      </c>
      <c r="AG27" s="59">
        <f t="shared" si="6"/>
        <v>0</v>
      </c>
      <c r="AH27" s="59">
        <f t="shared" si="7"/>
        <v>0</v>
      </c>
      <c r="AI27" s="59">
        <f t="shared" si="8"/>
        <v>0</v>
      </c>
      <c r="AJ27" s="59">
        <f t="shared" si="9"/>
        <v>0</v>
      </c>
      <c r="AK27" s="59">
        <f t="shared" si="10"/>
        <v>0</v>
      </c>
      <c r="AL27" s="59">
        <f t="shared" si="11"/>
        <v>0</v>
      </c>
      <c r="AM27" s="27"/>
      <c r="AN27" s="60"/>
      <c r="AO27" s="60"/>
      <c r="AP27" s="61"/>
      <c r="AQ27" s="62"/>
      <c r="AR27" s="89"/>
      <c r="AS27" s="117"/>
    </row>
    <row r="28" spans="1:596" ht="23.25" customHeight="1" x14ac:dyDescent="0.3">
      <c r="A28" s="196">
        <f>COUNTA($A$6:A27)</f>
        <v>9</v>
      </c>
      <c r="B28" s="79" t="s">
        <v>120</v>
      </c>
      <c r="C28" s="46">
        <v>4</v>
      </c>
      <c r="D28" s="40" t="s">
        <v>54</v>
      </c>
      <c r="E28" s="197" t="s">
        <v>121</v>
      </c>
      <c r="F28" s="40">
        <v>1968</v>
      </c>
      <c r="G28" s="198" t="s">
        <v>122</v>
      </c>
      <c r="H28" s="199">
        <v>46</v>
      </c>
      <c r="I28" s="199">
        <v>18</v>
      </c>
      <c r="J28" s="173" t="s">
        <v>57</v>
      </c>
      <c r="K28" s="200" t="s">
        <v>70</v>
      </c>
      <c r="L28" s="199">
        <v>12</v>
      </c>
      <c r="M28" s="192">
        <v>753</v>
      </c>
      <c r="N28" s="39" t="s">
        <v>57</v>
      </c>
      <c r="O28" s="201" t="s">
        <v>123</v>
      </c>
      <c r="P28" s="201">
        <v>42716</v>
      </c>
      <c r="Q28" s="48" t="s">
        <v>60</v>
      </c>
      <c r="R28" s="174">
        <v>753</v>
      </c>
      <c r="S28" s="174">
        <v>753</v>
      </c>
      <c r="T28" s="120">
        <v>0</v>
      </c>
      <c r="U28" s="175">
        <v>1410</v>
      </c>
      <c r="V28" s="175">
        <v>753</v>
      </c>
      <c r="W28" s="175">
        <f>U28-V28</f>
        <v>657</v>
      </c>
      <c r="X28" s="202">
        <v>1439</v>
      </c>
      <c r="Y28" s="203"/>
      <c r="Z28" s="54">
        <f t="shared" si="1"/>
        <v>97.984711605281447</v>
      </c>
      <c r="AA28" s="55">
        <f t="shared" si="2"/>
        <v>437100000</v>
      </c>
      <c r="AB28" s="56">
        <f t="shared" si="3"/>
        <v>5798100</v>
      </c>
      <c r="AC28" s="56">
        <f>'[1]9. Nguyễn Văn Thắng'!J87</f>
        <v>7489800</v>
      </c>
      <c r="AD28" s="57">
        <f t="shared" si="4"/>
        <v>450387900</v>
      </c>
      <c r="AE28" s="58">
        <v>4</v>
      </c>
      <c r="AF28" s="59">
        <f t="shared" si="5"/>
        <v>1092750000</v>
      </c>
      <c r="AG28" s="59">
        <f t="shared" si="6"/>
        <v>0</v>
      </c>
      <c r="AH28" s="59">
        <f t="shared" si="7"/>
        <v>0</v>
      </c>
      <c r="AI28" s="59">
        <f t="shared" si="8"/>
        <v>23904000</v>
      </c>
      <c r="AJ28" s="59">
        <f t="shared" si="9"/>
        <v>10000000</v>
      </c>
      <c r="AK28" s="59">
        <f t="shared" si="10"/>
        <v>1126654000</v>
      </c>
      <c r="AL28" s="59">
        <f t="shared" si="11"/>
        <v>1577041900</v>
      </c>
      <c r="AM28" s="27"/>
      <c r="AN28" s="60"/>
      <c r="AO28" s="60"/>
      <c r="AP28" s="92"/>
      <c r="AQ28" s="88"/>
      <c r="AR28" s="78" t="s">
        <v>124</v>
      </c>
      <c r="AS28" s="94" t="s">
        <v>125</v>
      </c>
    </row>
    <row r="29" spans="1:596" ht="23.25" customHeight="1" x14ac:dyDescent="0.3">
      <c r="A29" s="204"/>
      <c r="B29" s="90"/>
      <c r="C29" s="69"/>
      <c r="D29" s="40"/>
      <c r="E29" s="205"/>
      <c r="F29" s="40"/>
      <c r="G29" s="169" t="s">
        <v>119</v>
      </c>
      <c r="H29" s="88">
        <v>111</v>
      </c>
      <c r="I29" s="88">
        <v>6</v>
      </c>
      <c r="J29" s="193"/>
      <c r="K29" s="191" t="s">
        <v>70</v>
      </c>
      <c r="L29" s="88">
        <v>18</v>
      </c>
      <c r="M29" s="192">
        <v>657</v>
      </c>
      <c r="N29" s="39" t="s">
        <v>57</v>
      </c>
      <c r="O29" s="86"/>
      <c r="P29" s="86"/>
      <c r="Q29" s="95"/>
      <c r="R29" s="174">
        <v>657</v>
      </c>
      <c r="S29" s="174">
        <v>657</v>
      </c>
      <c r="T29" s="120">
        <v>0</v>
      </c>
      <c r="U29" s="194"/>
      <c r="V29" s="194"/>
      <c r="W29" s="194"/>
      <c r="X29" s="206"/>
      <c r="Y29" s="207"/>
      <c r="Z29" s="54"/>
      <c r="AA29" s="55">
        <f t="shared" si="2"/>
        <v>0</v>
      </c>
      <c r="AB29" s="56">
        <f t="shared" si="3"/>
        <v>0</v>
      </c>
      <c r="AC29" s="56"/>
      <c r="AD29" s="57">
        <f t="shared" si="4"/>
        <v>0</v>
      </c>
      <c r="AE29" s="58"/>
      <c r="AF29" s="59">
        <f t="shared" si="5"/>
        <v>0</v>
      </c>
      <c r="AG29" s="59">
        <f t="shared" si="6"/>
        <v>0</v>
      </c>
      <c r="AH29" s="59">
        <f t="shared" si="7"/>
        <v>0</v>
      </c>
      <c r="AI29" s="59">
        <f t="shared" si="8"/>
        <v>0</v>
      </c>
      <c r="AJ29" s="59">
        <f t="shared" si="9"/>
        <v>0</v>
      </c>
      <c r="AK29" s="59">
        <f t="shared" si="10"/>
        <v>0</v>
      </c>
      <c r="AL29" s="59">
        <f t="shared" si="11"/>
        <v>0</v>
      </c>
      <c r="AM29" s="27"/>
      <c r="AN29" s="60"/>
      <c r="AO29" s="60"/>
      <c r="AP29" s="92"/>
      <c r="AQ29" s="88"/>
      <c r="AR29" s="89"/>
      <c r="AS29" s="110"/>
    </row>
    <row r="30" spans="1:596" ht="41.25" customHeight="1" x14ac:dyDescent="0.3">
      <c r="A30" s="196">
        <f>COUNTA($A$6:A29)</f>
        <v>10</v>
      </c>
      <c r="B30" s="164" t="s">
        <v>126</v>
      </c>
      <c r="C30" s="165">
        <v>4</v>
      </c>
      <c r="D30" s="166" t="s">
        <v>54</v>
      </c>
      <c r="E30" s="167" t="s">
        <v>127</v>
      </c>
      <c r="F30" s="40">
        <v>1970</v>
      </c>
      <c r="G30" s="169" t="s">
        <v>128</v>
      </c>
      <c r="H30" s="88">
        <v>46</v>
      </c>
      <c r="I30" s="88">
        <v>10</v>
      </c>
      <c r="J30" s="173" t="s">
        <v>57</v>
      </c>
      <c r="K30" s="191" t="s">
        <v>70</v>
      </c>
      <c r="L30" s="88">
        <v>9</v>
      </c>
      <c r="M30" s="192">
        <v>992</v>
      </c>
      <c r="N30" s="173" t="s">
        <v>57</v>
      </c>
      <c r="O30" s="173" t="s">
        <v>129</v>
      </c>
      <c r="P30" s="165" t="s">
        <v>130</v>
      </c>
      <c r="Q30" s="173" t="s">
        <v>60</v>
      </c>
      <c r="R30" s="174">
        <v>992</v>
      </c>
      <c r="S30" s="174">
        <v>992</v>
      </c>
      <c r="T30" s="120">
        <v>0</v>
      </c>
      <c r="U30" s="175">
        <v>1859</v>
      </c>
      <c r="V30" s="175">
        <v>992</v>
      </c>
      <c r="W30" s="175">
        <f>U30-V30</f>
        <v>867</v>
      </c>
      <c r="X30" s="203">
        <v>1969</v>
      </c>
      <c r="Y30" s="203"/>
      <c r="Z30" s="54">
        <f t="shared" si="1"/>
        <v>94.413407821229043</v>
      </c>
      <c r="AA30" s="55">
        <f t="shared" si="2"/>
        <v>576290000</v>
      </c>
      <c r="AB30" s="56">
        <f t="shared" si="3"/>
        <v>7638400</v>
      </c>
      <c r="AC30" s="56">
        <f>'[1]10. Tạ Xuân Thắng'!J89</f>
        <v>17758200</v>
      </c>
      <c r="AD30" s="57">
        <f t="shared" si="4"/>
        <v>601686600</v>
      </c>
      <c r="AE30" s="58">
        <v>4</v>
      </c>
      <c r="AF30" s="59">
        <f t="shared" si="5"/>
        <v>1440725000</v>
      </c>
      <c r="AG30" s="59">
        <f t="shared" si="6"/>
        <v>0</v>
      </c>
      <c r="AH30" s="59">
        <f t="shared" si="7"/>
        <v>0</v>
      </c>
      <c r="AI30" s="59">
        <f t="shared" si="8"/>
        <v>23904000</v>
      </c>
      <c r="AJ30" s="59">
        <f t="shared" si="9"/>
        <v>10000000</v>
      </c>
      <c r="AK30" s="59">
        <f t="shared" si="10"/>
        <v>1474629000</v>
      </c>
      <c r="AL30" s="59">
        <f t="shared" si="11"/>
        <v>2076315600</v>
      </c>
      <c r="AM30" s="27"/>
      <c r="AN30" s="60"/>
      <c r="AO30" s="60"/>
      <c r="AP30" s="61"/>
      <c r="AQ30" s="62"/>
      <c r="AR30" s="78" t="s">
        <v>131</v>
      </c>
      <c r="AS30" s="94" t="s">
        <v>73</v>
      </c>
    </row>
    <row r="31" spans="1:596" ht="23.25" customHeight="1" x14ac:dyDescent="0.3">
      <c r="A31" s="204"/>
      <c r="B31" s="189"/>
      <c r="C31" s="182"/>
      <c r="D31" s="166"/>
      <c r="E31" s="190"/>
      <c r="F31" s="40"/>
      <c r="G31" s="169" t="s">
        <v>119</v>
      </c>
      <c r="H31" s="88">
        <v>111</v>
      </c>
      <c r="I31" s="88">
        <v>7</v>
      </c>
      <c r="J31" s="193"/>
      <c r="K31" s="191" t="s">
        <v>70</v>
      </c>
      <c r="L31" s="88">
        <v>11</v>
      </c>
      <c r="M31" s="192">
        <v>867</v>
      </c>
      <c r="N31" s="193"/>
      <c r="O31" s="193"/>
      <c r="P31" s="182"/>
      <c r="Q31" s="193"/>
      <c r="R31" s="174">
        <v>867</v>
      </c>
      <c r="S31" s="174">
        <v>867</v>
      </c>
      <c r="T31" s="120">
        <v>0</v>
      </c>
      <c r="U31" s="194"/>
      <c r="V31" s="194"/>
      <c r="W31" s="194"/>
      <c r="X31" s="207"/>
      <c r="Y31" s="207"/>
      <c r="Z31" s="54"/>
      <c r="AA31" s="55">
        <f t="shared" si="2"/>
        <v>0</v>
      </c>
      <c r="AB31" s="56">
        <f t="shared" si="3"/>
        <v>0</v>
      </c>
      <c r="AC31" s="56"/>
      <c r="AD31" s="57">
        <f t="shared" si="4"/>
        <v>0</v>
      </c>
      <c r="AE31" s="87"/>
      <c r="AF31" s="59">
        <f t="shared" si="5"/>
        <v>0</v>
      </c>
      <c r="AG31" s="59">
        <f t="shared" si="6"/>
        <v>0</v>
      </c>
      <c r="AH31" s="59">
        <f t="shared" si="7"/>
        <v>0</v>
      </c>
      <c r="AI31" s="59">
        <f t="shared" si="8"/>
        <v>0</v>
      </c>
      <c r="AJ31" s="59">
        <f t="shared" si="9"/>
        <v>0</v>
      </c>
      <c r="AK31" s="59">
        <f t="shared" si="10"/>
        <v>0</v>
      </c>
      <c r="AL31" s="59">
        <f t="shared" si="11"/>
        <v>0</v>
      </c>
      <c r="AM31" s="27"/>
      <c r="AN31" s="60"/>
      <c r="AO31" s="60"/>
      <c r="AP31" s="61"/>
      <c r="AQ31" s="62"/>
      <c r="AR31" s="89"/>
      <c r="AS31" s="110"/>
    </row>
    <row r="32" spans="1:596" ht="23.25" customHeight="1" x14ac:dyDescent="0.3">
      <c r="A32" s="158">
        <f>COUNTA($A$6:A31)</f>
        <v>11</v>
      </c>
      <c r="B32" s="39" t="s">
        <v>132</v>
      </c>
      <c r="C32" s="40">
        <v>3</v>
      </c>
      <c r="D32" s="40" t="s">
        <v>54</v>
      </c>
      <c r="E32" s="159" t="s">
        <v>133</v>
      </c>
      <c r="F32" s="40">
        <v>1965</v>
      </c>
      <c r="G32" s="119" t="s">
        <v>69</v>
      </c>
      <c r="H32" s="43">
        <v>47</v>
      </c>
      <c r="I32" s="43">
        <v>111</v>
      </c>
      <c r="J32" s="46" t="s">
        <v>57</v>
      </c>
      <c r="K32" s="160" t="s">
        <v>70</v>
      </c>
      <c r="L32" s="43">
        <v>96</v>
      </c>
      <c r="M32" s="112">
        <v>146</v>
      </c>
      <c r="N32" s="46" t="s">
        <v>57</v>
      </c>
      <c r="O32" s="46" t="s">
        <v>134</v>
      </c>
      <c r="P32" s="47">
        <v>42720</v>
      </c>
      <c r="Q32" s="48" t="s">
        <v>60</v>
      </c>
      <c r="R32" s="113">
        <v>90</v>
      </c>
      <c r="S32" s="113">
        <v>90</v>
      </c>
      <c r="T32" s="120">
        <v>0</v>
      </c>
      <c r="U32" s="121">
        <v>2642</v>
      </c>
      <c r="V32" s="121">
        <v>2124</v>
      </c>
      <c r="W32" s="121">
        <f>U32-V32</f>
        <v>518</v>
      </c>
      <c r="X32" s="52">
        <v>2925</v>
      </c>
      <c r="Y32" s="53"/>
      <c r="Z32" s="54">
        <f t="shared" si="1"/>
        <v>90.324786324786317</v>
      </c>
      <c r="AA32" s="55">
        <f t="shared" si="2"/>
        <v>819020000</v>
      </c>
      <c r="AB32" s="56">
        <f t="shared" si="3"/>
        <v>16354800</v>
      </c>
      <c r="AC32" s="56">
        <f>'[1]11. Nguyễn Thị Xuân'!J87</f>
        <v>2785300</v>
      </c>
      <c r="AD32" s="57">
        <f t="shared" si="4"/>
        <v>838160100</v>
      </c>
      <c r="AE32" s="58">
        <v>6</v>
      </c>
      <c r="AF32" s="59">
        <f t="shared" si="5"/>
        <v>2047550000</v>
      </c>
      <c r="AG32" s="59">
        <f t="shared" si="6"/>
        <v>0</v>
      </c>
      <c r="AH32" s="59">
        <f t="shared" si="7"/>
        <v>0</v>
      </c>
      <c r="AI32" s="59">
        <f t="shared" si="8"/>
        <v>35856000</v>
      </c>
      <c r="AJ32" s="59">
        <f t="shared" si="9"/>
        <v>10000000</v>
      </c>
      <c r="AK32" s="59">
        <f t="shared" si="10"/>
        <v>2093406000</v>
      </c>
      <c r="AL32" s="59">
        <f t="shared" si="11"/>
        <v>2931566100</v>
      </c>
      <c r="AM32" s="27"/>
      <c r="AN32" s="60"/>
      <c r="AO32" s="60"/>
      <c r="AP32" s="61"/>
      <c r="AQ32" s="62"/>
      <c r="AR32" s="78" t="s">
        <v>135</v>
      </c>
      <c r="AS32" s="94" t="s">
        <v>136</v>
      </c>
    </row>
    <row r="33" spans="1:46" ht="23.25" customHeight="1" x14ac:dyDescent="0.3">
      <c r="A33" s="158"/>
      <c r="B33" s="39" t="s">
        <v>137</v>
      </c>
      <c r="C33" s="40"/>
      <c r="D33" s="40" t="s">
        <v>54</v>
      </c>
      <c r="E33" s="68" t="s">
        <v>133</v>
      </c>
      <c r="F33" s="40">
        <v>1965</v>
      </c>
      <c r="G33" s="119" t="s">
        <v>69</v>
      </c>
      <c r="H33" s="43">
        <v>47</v>
      </c>
      <c r="I33" s="43">
        <v>225</v>
      </c>
      <c r="J33" s="80"/>
      <c r="K33" s="160" t="s">
        <v>70</v>
      </c>
      <c r="L33" s="43">
        <v>96</v>
      </c>
      <c r="M33" s="112">
        <v>146</v>
      </c>
      <c r="N33" s="80"/>
      <c r="O33" s="80"/>
      <c r="P33" s="81"/>
      <c r="Q33" s="95"/>
      <c r="R33" s="113">
        <v>56</v>
      </c>
      <c r="S33" s="113">
        <v>56</v>
      </c>
      <c r="T33" s="120">
        <v>0</v>
      </c>
      <c r="U33" s="121"/>
      <c r="V33" s="121"/>
      <c r="W33" s="121"/>
      <c r="X33" s="52"/>
      <c r="Y33" s="53"/>
      <c r="Z33" s="54"/>
      <c r="AA33" s="55">
        <f t="shared" si="2"/>
        <v>0</v>
      </c>
      <c r="AB33" s="56">
        <f t="shared" si="3"/>
        <v>0</v>
      </c>
      <c r="AC33" s="56"/>
      <c r="AD33" s="57">
        <f t="shared" si="4"/>
        <v>0</v>
      </c>
      <c r="AE33" s="58"/>
      <c r="AF33" s="59">
        <f t="shared" si="5"/>
        <v>0</v>
      </c>
      <c r="AG33" s="59">
        <f t="shared" si="6"/>
        <v>0</v>
      </c>
      <c r="AH33" s="59">
        <f t="shared" si="7"/>
        <v>0</v>
      </c>
      <c r="AI33" s="59">
        <f t="shared" si="8"/>
        <v>0</v>
      </c>
      <c r="AJ33" s="59">
        <f t="shared" si="9"/>
        <v>0</v>
      </c>
      <c r="AK33" s="59">
        <f t="shared" si="10"/>
        <v>0</v>
      </c>
      <c r="AL33" s="59">
        <f t="shared" si="11"/>
        <v>0</v>
      </c>
      <c r="AM33" s="27"/>
      <c r="AN33" s="60"/>
      <c r="AO33" s="60"/>
      <c r="AP33" s="61"/>
      <c r="AQ33" s="62"/>
      <c r="AR33" s="84"/>
      <c r="AS33" s="97"/>
    </row>
    <row r="34" spans="1:46" ht="23.25" customHeight="1" x14ac:dyDescent="0.3">
      <c r="A34" s="158"/>
      <c r="B34" s="39" t="s">
        <v>137</v>
      </c>
      <c r="C34" s="40"/>
      <c r="D34" s="40" t="s">
        <v>90</v>
      </c>
      <c r="E34" s="68" t="s">
        <v>133</v>
      </c>
      <c r="F34" s="40">
        <v>1965</v>
      </c>
      <c r="G34" s="119" t="s">
        <v>110</v>
      </c>
      <c r="H34" s="43">
        <v>111</v>
      </c>
      <c r="I34" s="43">
        <v>60</v>
      </c>
      <c r="J34" s="80"/>
      <c r="K34" s="160" t="s">
        <v>70</v>
      </c>
      <c r="L34" s="43">
        <v>34</v>
      </c>
      <c r="M34" s="112">
        <v>518</v>
      </c>
      <c r="N34" s="80"/>
      <c r="O34" s="80"/>
      <c r="P34" s="81"/>
      <c r="Q34" s="95"/>
      <c r="R34" s="113">
        <v>518</v>
      </c>
      <c r="S34" s="113">
        <v>518</v>
      </c>
      <c r="T34" s="120">
        <v>0</v>
      </c>
      <c r="U34" s="121"/>
      <c r="V34" s="121"/>
      <c r="W34" s="121"/>
      <c r="X34" s="52"/>
      <c r="Y34" s="53"/>
      <c r="Z34" s="54"/>
      <c r="AA34" s="55">
        <f t="shared" si="2"/>
        <v>0</v>
      </c>
      <c r="AB34" s="56">
        <f t="shared" si="3"/>
        <v>0</v>
      </c>
      <c r="AC34" s="56"/>
      <c r="AD34" s="57">
        <f t="shared" si="4"/>
        <v>0</v>
      </c>
      <c r="AE34" s="87"/>
      <c r="AF34" s="59">
        <f t="shared" si="5"/>
        <v>0</v>
      </c>
      <c r="AG34" s="59">
        <f t="shared" si="6"/>
        <v>0</v>
      </c>
      <c r="AH34" s="59">
        <f t="shared" si="7"/>
        <v>0</v>
      </c>
      <c r="AI34" s="59">
        <f t="shared" si="8"/>
        <v>0</v>
      </c>
      <c r="AJ34" s="59">
        <f t="shared" si="9"/>
        <v>0</v>
      </c>
      <c r="AK34" s="59">
        <f t="shared" si="10"/>
        <v>0</v>
      </c>
      <c r="AL34" s="59">
        <f t="shared" si="11"/>
        <v>0</v>
      </c>
      <c r="AM34" s="27"/>
      <c r="AN34" s="60"/>
      <c r="AO34" s="60"/>
      <c r="AP34" s="61"/>
      <c r="AQ34" s="62"/>
      <c r="AR34" s="84"/>
      <c r="AS34" s="97"/>
    </row>
    <row r="35" spans="1:46" ht="23.25" customHeight="1" x14ac:dyDescent="0.3">
      <c r="A35" s="158"/>
      <c r="B35" s="39" t="s">
        <v>137</v>
      </c>
      <c r="C35" s="40"/>
      <c r="D35" s="40" t="s">
        <v>54</v>
      </c>
      <c r="E35" s="68" t="s">
        <v>133</v>
      </c>
      <c r="F35" s="40">
        <v>1965</v>
      </c>
      <c r="G35" s="119" t="s">
        <v>138</v>
      </c>
      <c r="H35" s="43">
        <v>45</v>
      </c>
      <c r="I35" s="43">
        <v>123</v>
      </c>
      <c r="J35" s="69"/>
      <c r="K35" s="160" t="s">
        <v>70</v>
      </c>
      <c r="L35" s="43">
        <v>9</v>
      </c>
      <c r="M35" s="112">
        <v>1978</v>
      </c>
      <c r="N35" s="69"/>
      <c r="O35" s="69"/>
      <c r="P35" s="70"/>
      <c r="Q35" s="71"/>
      <c r="R35" s="113">
        <v>1978</v>
      </c>
      <c r="S35" s="113">
        <v>1978</v>
      </c>
      <c r="T35" s="120">
        <v>0</v>
      </c>
      <c r="U35" s="121"/>
      <c r="V35" s="121"/>
      <c r="W35" s="121"/>
      <c r="X35" s="52"/>
      <c r="Y35" s="53"/>
      <c r="Z35" s="54"/>
      <c r="AA35" s="55">
        <f t="shared" si="2"/>
        <v>0</v>
      </c>
      <c r="AB35" s="56">
        <f t="shared" si="3"/>
        <v>0</v>
      </c>
      <c r="AC35" s="56"/>
      <c r="AD35" s="57">
        <f t="shared" si="4"/>
        <v>0</v>
      </c>
      <c r="AE35" s="58"/>
      <c r="AF35" s="59">
        <f t="shared" si="5"/>
        <v>0</v>
      </c>
      <c r="AG35" s="59">
        <f t="shared" si="6"/>
        <v>0</v>
      </c>
      <c r="AH35" s="59">
        <f t="shared" si="7"/>
        <v>0</v>
      </c>
      <c r="AI35" s="59">
        <f t="shared" si="8"/>
        <v>0</v>
      </c>
      <c r="AJ35" s="59">
        <f t="shared" si="9"/>
        <v>0</v>
      </c>
      <c r="AK35" s="59">
        <f t="shared" si="10"/>
        <v>0</v>
      </c>
      <c r="AL35" s="59">
        <f t="shared" si="11"/>
        <v>0</v>
      </c>
      <c r="AM35" s="27"/>
      <c r="AN35" s="60"/>
      <c r="AO35" s="60"/>
      <c r="AP35" s="61"/>
      <c r="AQ35" s="62"/>
      <c r="AR35" s="89"/>
      <c r="AS35" s="110"/>
    </row>
    <row r="36" spans="1:46" ht="23.25" customHeight="1" x14ac:dyDescent="0.3">
      <c r="A36" s="158">
        <f>COUNTA($A$6:A35)</f>
        <v>12</v>
      </c>
      <c r="B36" s="39" t="s">
        <v>139</v>
      </c>
      <c r="C36" s="40">
        <v>3</v>
      </c>
      <c r="D36" s="40" t="s">
        <v>90</v>
      </c>
      <c r="E36" s="68" t="s">
        <v>140</v>
      </c>
      <c r="F36" s="40">
        <v>1963</v>
      </c>
      <c r="G36" s="119" t="s">
        <v>69</v>
      </c>
      <c r="H36" s="43">
        <v>47</v>
      </c>
      <c r="I36" s="43">
        <v>212</v>
      </c>
      <c r="J36" s="46" t="s">
        <v>57</v>
      </c>
      <c r="K36" s="44" t="s">
        <v>70</v>
      </c>
      <c r="L36" s="43">
        <v>73</v>
      </c>
      <c r="M36" s="112">
        <v>131</v>
      </c>
      <c r="N36" s="46" t="s">
        <v>57</v>
      </c>
      <c r="O36" s="46" t="s">
        <v>141</v>
      </c>
      <c r="P36" s="208" t="s">
        <v>142</v>
      </c>
      <c r="Q36" s="48" t="s">
        <v>60</v>
      </c>
      <c r="R36" s="113">
        <v>131</v>
      </c>
      <c r="S36" s="113">
        <v>131</v>
      </c>
      <c r="T36" s="120">
        <v>0</v>
      </c>
      <c r="U36" s="121">
        <v>2176</v>
      </c>
      <c r="V36" s="121">
        <v>1633</v>
      </c>
      <c r="W36" s="121">
        <f>U36-V36</f>
        <v>543</v>
      </c>
      <c r="X36" s="52">
        <v>2290</v>
      </c>
      <c r="Y36" s="53"/>
      <c r="Z36" s="54">
        <f t="shared" si="1"/>
        <v>95.021834061135365</v>
      </c>
      <c r="AA36" s="55">
        <f t="shared" si="2"/>
        <v>674560000</v>
      </c>
      <c r="AB36" s="56">
        <f t="shared" si="3"/>
        <v>12574100</v>
      </c>
      <c r="AC36" s="56">
        <f>'[1]12. Nguyễn Văn Sơn'!J91</f>
        <v>3515600</v>
      </c>
      <c r="AD36" s="57">
        <f t="shared" si="4"/>
        <v>690649700</v>
      </c>
      <c r="AE36" s="58">
        <v>4</v>
      </c>
      <c r="AF36" s="59">
        <f t="shared" si="5"/>
        <v>1686400000</v>
      </c>
      <c r="AG36" s="59">
        <f t="shared" si="6"/>
        <v>0</v>
      </c>
      <c r="AH36" s="59">
        <f t="shared" si="7"/>
        <v>0</v>
      </c>
      <c r="AI36" s="59">
        <f t="shared" si="8"/>
        <v>23904000</v>
      </c>
      <c r="AJ36" s="59">
        <f t="shared" si="9"/>
        <v>10000000</v>
      </c>
      <c r="AK36" s="59">
        <f t="shared" si="10"/>
        <v>1720304000</v>
      </c>
      <c r="AL36" s="59">
        <f t="shared" si="11"/>
        <v>2410953700</v>
      </c>
      <c r="AM36" s="27"/>
      <c r="AN36" s="60"/>
      <c r="AO36" s="60"/>
      <c r="AP36" s="61"/>
      <c r="AQ36" s="62"/>
      <c r="AR36" s="78" t="s">
        <v>143</v>
      </c>
      <c r="AS36" s="94" t="s">
        <v>73</v>
      </c>
    </row>
    <row r="37" spans="1:46" ht="23.25" customHeight="1" x14ac:dyDescent="0.3">
      <c r="A37" s="158"/>
      <c r="B37" s="39" t="s">
        <v>144</v>
      </c>
      <c r="C37" s="40"/>
      <c r="D37" s="40" t="s">
        <v>90</v>
      </c>
      <c r="E37" s="68" t="s">
        <v>140</v>
      </c>
      <c r="F37" s="40">
        <v>1963</v>
      </c>
      <c r="G37" s="119" t="s">
        <v>145</v>
      </c>
      <c r="H37" s="43">
        <v>113</v>
      </c>
      <c r="I37" s="43">
        <v>92</v>
      </c>
      <c r="J37" s="80"/>
      <c r="K37" s="44" t="s">
        <v>70</v>
      </c>
      <c r="L37" s="43">
        <v>37</v>
      </c>
      <c r="M37" s="112">
        <v>412</v>
      </c>
      <c r="N37" s="80"/>
      <c r="O37" s="80"/>
      <c r="P37" s="209"/>
      <c r="Q37" s="95"/>
      <c r="R37" s="113">
        <v>412</v>
      </c>
      <c r="S37" s="113">
        <v>412</v>
      </c>
      <c r="T37" s="120">
        <v>0</v>
      </c>
      <c r="U37" s="121"/>
      <c r="V37" s="121"/>
      <c r="W37" s="121"/>
      <c r="X37" s="52"/>
      <c r="Y37" s="53"/>
      <c r="Z37" s="54"/>
      <c r="AA37" s="55">
        <f t="shared" si="2"/>
        <v>0</v>
      </c>
      <c r="AB37" s="56">
        <f t="shared" si="3"/>
        <v>0</v>
      </c>
      <c r="AC37" s="56">
        <f>'[1]12. Nguyễn Văn Sơn'!J92</f>
        <v>0</v>
      </c>
      <c r="AD37" s="57">
        <f t="shared" si="4"/>
        <v>0</v>
      </c>
      <c r="AE37" s="58"/>
      <c r="AF37" s="59">
        <f t="shared" si="5"/>
        <v>0</v>
      </c>
      <c r="AG37" s="59">
        <f t="shared" si="6"/>
        <v>0</v>
      </c>
      <c r="AH37" s="59">
        <f t="shared" si="7"/>
        <v>0</v>
      </c>
      <c r="AI37" s="59">
        <f t="shared" si="8"/>
        <v>0</v>
      </c>
      <c r="AJ37" s="59">
        <f t="shared" si="9"/>
        <v>0</v>
      </c>
      <c r="AK37" s="59">
        <f t="shared" si="10"/>
        <v>0</v>
      </c>
      <c r="AL37" s="59">
        <f t="shared" si="11"/>
        <v>0</v>
      </c>
      <c r="AM37" s="27"/>
      <c r="AN37" s="60"/>
      <c r="AO37" s="60"/>
      <c r="AP37" s="61"/>
      <c r="AQ37" s="62"/>
      <c r="AR37" s="84"/>
      <c r="AS37" s="97"/>
    </row>
    <row r="38" spans="1:46" ht="23.25" customHeight="1" x14ac:dyDescent="0.3">
      <c r="A38" s="158"/>
      <c r="B38" s="39" t="s">
        <v>144</v>
      </c>
      <c r="C38" s="40"/>
      <c r="D38" s="40" t="s">
        <v>90</v>
      </c>
      <c r="E38" s="68" t="s">
        <v>140</v>
      </c>
      <c r="F38" s="40">
        <v>1963</v>
      </c>
      <c r="G38" s="119" t="s">
        <v>146</v>
      </c>
      <c r="H38" s="43">
        <v>47</v>
      </c>
      <c r="I38" s="43">
        <v>79</v>
      </c>
      <c r="J38" s="69"/>
      <c r="K38" s="44" t="s">
        <v>70</v>
      </c>
      <c r="L38" s="43">
        <v>5</v>
      </c>
      <c r="M38" s="112">
        <v>1633</v>
      </c>
      <c r="N38" s="69"/>
      <c r="O38" s="69"/>
      <c r="P38" s="210"/>
      <c r="Q38" s="71"/>
      <c r="R38" s="113">
        <v>1633</v>
      </c>
      <c r="S38" s="113">
        <v>1633</v>
      </c>
      <c r="T38" s="120">
        <v>0</v>
      </c>
      <c r="U38" s="121"/>
      <c r="V38" s="121"/>
      <c r="W38" s="121"/>
      <c r="X38" s="52"/>
      <c r="Y38" s="53"/>
      <c r="Z38" s="54"/>
      <c r="AA38" s="55">
        <f t="shared" si="2"/>
        <v>0</v>
      </c>
      <c r="AB38" s="56">
        <f t="shared" si="3"/>
        <v>0</v>
      </c>
      <c r="AC38" s="56">
        <f>'[1]12. Nguyễn Văn Sơn'!J93</f>
        <v>0</v>
      </c>
      <c r="AD38" s="57">
        <f t="shared" si="4"/>
        <v>0</v>
      </c>
      <c r="AE38" s="58"/>
      <c r="AF38" s="59">
        <f t="shared" si="5"/>
        <v>0</v>
      </c>
      <c r="AG38" s="59">
        <f t="shared" si="6"/>
        <v>0</v>
      </c>
      <c r="AH38" s="59">
        <f t="shared" si="7"/>
        <v>0</v>
      </c>
      <c r="AI38" s="59">
        <f t="shared" si="8"/>
        <v>0</v>
      </c>
      <c r="AJ38" s="59">
        <f t="shared" si="9"/>
        <v>0</v>
      </c>
      <c r="AK38" s="59">
        <f t="shared" si="10"/>
        <v>0</v>
      </c>
      <c r="AL38" s="59">
        <f t="shared" si="11"/>
        <v>0</v>
      </c>
      <c r="AM38" s="27"/>
      <c r="AN38" s="60"/>
      <c r="AO38" s="60"/>
      <c r="AP38" s="61"/>
      <c r="AQ38" s="62"/>
      <c r="AR38" s="89"/>
      <c r="AS38" s="110"/>
    </row>
    <row r="39" spans="1:46" s="236" customFormat="1" ht="32.25" customHeight="1" x14ac:dyDescent="0.3">
      <c r="A39" s="211">
        <f>COUNTA($A$6:A38)</f>
        <v>13</v>
      </c>
      <c r="B39" s="212" t="s">
        <v>147</v>
      </c>
      <c r="C39" s="213">
        <v>4</v>
      </c>
      <c r="D39" s="213" t="s">
        <v>54</v>
      </c>
      <c r="E39" s="214"/>
      <c r="F39" s="215">
        <v>1943</v>
      </c>
      <c r="G39" s="216" t="s">
        <v>109</v>
      </c>
      <c r="H39" s="217">
        <v>33</v>
      </c>
      <c r="I39" s="217">
        <v>145</v>
      </c>
      <c r="J39" s="215" t="s">
        <v>57</v>
      </c>
      <c r="K39" s="218" t="s">
        <v>70</v>
      </c>
      <c r="L39" s="218">
        <v>69</v>
      </c>
      <c r="M39" s="219">
        <v>2632</v>
      </c>
      <c r="N39" s="213" t="s">
        <v>57</v>
      </c>
      <c r="O39" s="213" t="s">
        <v>148</v>
      </c>
      <c r="P39" s="218" t="s">
        <v>130</v>
      </c>
      <c r="Q39" s="220" t="s">
        <v>60</v>
      </c>
      <c r="R39" s="221">
        <v>693</v>
      </c>
      <c r="S39" s="221">
        <v>693</v>
      </c>
      <c r="T39" s="222">
        <f>R39-S39</f>
        <v>0</v>
      </c>
      <c r="U39" s="223">
        <f>+SUM(S39:S42)</f>
        <v>4930</v>
      </c>
      <c r="V39" s="224">
        <v>2632</v>
      </c>
      <c r="W39" s="225">
        <f>U39-V39</f>
        <v>2298</v>
      </c>
      <c r="X39" s="224">
        <f>5568-94-299</f>
        <v>5175</v>
      </c>
      <c r="Y39" s="226"/>
      <c r="Z39" s="227">
        <f t="shared" si="1"/>
        <v>95.265700483091791</v>
      </c>
      <c r="AA39" s="55">
        <f t="shared" si="2"/>
        <v>1528300000</v>
      </c>
      <c r="AB39" s="56">
        <f t="shared" si="3"/>
        <v>20266400</v>
      </c>
      <c r="AC39" s="228">
        <f>'[1]13. Nguyễn Thị Đường'!J87</f>
        <v>15055165</v>
      </c>
      <c r="AD39" s="57">
        <f t="shared" si="4"/>
        <v>1563621565</v>
      </c>
      <c r="AE39" s="229">
        <v>6</v>
      </c>
      <c r="AF39" s="59">
        <f t="shared" si="5"/>
        <v>3820750000</v>
      </c>
      <c r="AG39" s="59">
        <f t="shared" si="6"/>
        <v>0</v>
      </c>
      <c r="AH39" s="59">
        <f t="shared" si="7"/>
        <v>0</v>
      </c>
      <c r="AI39" s="59">
        <f t="shared" si="8"/>
        <v>35856000</v>
      </c>
      <c r="AJ39" s="59">
        <f t="shared" si="9"/>
        <v>10000000</v>
      </c>
      <c r="AK39" s="59">
        <f t="shared" si="10"/>
        <v>3866606000</v>
      </c>
      <c r="AL39" s="59">
        <f t="shared" si="11"/>
        <v>5430227565</v>
      </c>
      <c r="AM39" s="230"/>
      <c r="AN39" s="231"/>
      <c r="AO39" s="231"/>
      <c r="AP39" s="232" t="s">
        <v>149</v>
      </c>
      <c r="AQ39" s="233"/>
      <c r="AR39" s="234" t="s">
        <v>150</v>
      </c>
      <c r="AS39" s="235" t="s">
        <v>73</v>
      </c>
      <c r="AT39" s="124"/>
    </row>
    <row r="40" spans="1:46" s="236" customFormat="1" ht="36.75" customHeight="1" x14ac:dyDescent="0.3">
      <c r="A40" s="237"/>
      <c r="B40" s="238"/>
      <c r="C40" s="239"/>
      <c r="D40" s="239"/>
      <c r="E40" s="240"/>
      <c r="F40" s="215">
        <v>1943</v>
      </c>
      <c r="G40" s="216" t="s">
        <v>109</v>
      </c>
      <c r="H40" s="217">
        <v>33</v>
      </c>
      <c r="I40" s="217">
        <v>137</v>
      </c>
      <c r="J40" s="215" t="s">
        <v>57</v>
      </c>
      <c r="K40" s="241"/>
      <c r="L40" s="241"/>
      <c r="M40" s="242"/>
      <c r="N40" s="239"/>
      <c r="O40" s="239"/>
      <c r="P40" s="243"/>
      <c r="Q40" s="244"/>
      <c r="R40" s="221">
        <v>1939</v>
      </c>
      <c r="S40" s="221">
        <v>1939</v>
      </c>
      <c r="T40" s="222">
        <f>R40-S40</f>
        <v>0</v>
      </c>
      <c r="U40" s="245"/>
      <c r="V40" s="246"/>
      <c r="W40" s="247"/>
      <c r="X40" s="246"/>
      <c r="Y40" s="248"/>
      <c r="Z40" s="227"/>
      <c r="AA40" s="55">
        <f t="shared" si="2"/>
        <v>0</v>
      </c>
      <c r="AB40" s="56">
        <f t="shared" si="3"/>
        <v>0</v>
      </c>
      <c r="AC40" s="228">
        <f>'[1]12. Nguyễn Văn Sơn'!J95</f>
        <v>0</v>
      </c>
      <c r="AD40" s="57">
        <f t="shared" si="4"/>
        <v>0</v>
      </c>
      <c r="AE40" s="229"/>
      <c r="AF40" s="59">
        <f t="shared" si="5"/>
        <v>0</v>
      </c>
      <c r="AG40" s="59">
        <f t="shared" si="6"/>
        <v>0</v>
      </c>
      <c r="AH40" s="59">
        <f t="shared" si="7"/>
        <v>0</v>
      </c>
      <c r="AI40" s="59">
        <f t="shared" si="8"/>
        <v>0</v>
      </c>
      <c r="AJ40" s="59">
        <f t="shared" si="9"/>
        <v>0</v>
      </c>
      <c r="AK40" s="59">
        <f t="shared" si="10"/>
        <v>0</v>
      </c>
      <c r="AL40" s="59">
        <f t="shared" si="11"/>
        <v>0</v>
      </c>
      <c r="AM40" s="230"/>
      <c r="AN40" s="231"/>
      <c r="AO40" s="231"/>
      <c r="AP40" s="249"/>
      <c r="AQ40" s="233"/>
      <c r="AR40" s="250"/>
      <c r="AS40" s="251"/>
      <c r="AT40" s="124"/>
    </row>
    <row r="41" spans="1:46" s="236" customFormat="1" ht="41.25" customHeight="1" x14ac:dyDescent="0.3">
      <c r="A41" s="237"/>
      <c r="B41" s="238"/>
      <c r="C41" s="239"/>
      <c r="D41" s="239"/>
      <c r="E41" s="240"/>
      <c r="F41" s="215">
        <v>1943</v>
      </c>
      <c r="G41" s="216" t="s">
        <v>119</v>
      </c>
      <c r="H41" s="217">
        <v>111</v>
      </c>
      <c r="I41" s="217">
        <v>8</v>
      </c>
      <c r="J41" s="215" t="s">
        <v>57</v>
      </c>
      <c r="K41" s="218" t="s">
        <v>70</v>
      </c>
      <c r="L41" s="218">
        <v>28</v>
      </c>
      <c r="M41" s="219">
        <v>2298</v>
      </c>
      <c r="N41" s="239"/>
      <c r="O41" s="239"/>
      <c r="P41" s="243"/>
      <c r="Q41" s="244"/>
      <c r="R41" s="221">
        <v>604</v>
      </c>
      <c r="S41" s="221">
        <v>604</v>
      </c>
      <c r="T41" s="222">
        <f>R41-S41</f>
        <v>0</v>
      </c>
      <c r="U41" s="245"/>
      <c r="V41" s="246"/>
      <c r="W41" s="247"/>
      <c r="X41" s="246"/>
      <c r="Y41" s="248"/>
      <c r="Z41" s="227"/>
      <c r="AA41" s="55">
        <f t="shared" si="2"/>
        <v>0</v>
      </c>
      <c r="AB41" s="56">
        <f t="shared" si="3"/>
        <v>0</v>
      </c>
      <c r="AC41" s="228">
        <f>'[1]12. Nguyễn Văn Sơn'!J96</f>
        <v>0</v>
      </c>
      <c r="AD41" s="57">
        <f t="shared" si="4"/>
        <v>0</v>
      </c>
      <c r="AE41" s="229"/>
      <c r="AF41" s="59">
        <f t="shared" si="5"/>
        <v>0</v>
      </c>
      <c r="AG41" s="59">
        <f t="shared" si="6"/>
        <v>0</v>
      </c>
      <c r="AH41" s="59">
        <f t="shared" si="7"/>
        <v>0</v>
      </c>
      <c r="AI41" s="59">
        <f t="shared" si="8"/>
        <v>0</v>
      </c>
      <c r="AJ41" s="59">
        <f t="shared" si="9"/>
        <v>0</v>
      </c>
      <c r="AK41" s="59">
        <f t="shared" si="10"/>
        <v>0</v>
      </c>
      <c r="AL41" s="59">
        <f t="shared" si="11"/>
        <v>0</v>
      </c>
      <c r="AM41" s="230"/>
      <c r="AN41" s="231"/>
      <c r="AO41" s="231"/>
      <c r="AP41" s="249"/>
      <c r="AQ41" s="233"/>
      <c r="AR41" s="250"/>
      <c r="AS41" s="251"/>
      <c r="AT41" s="124"/>
    </row>
    <row r="42" spans="1:46" s="236" customFormat="1" ht="35.25" customHeight="1" x14ac:dyDescent="0.3">
      <c r="A42" s="252"/>
      <c r="B42" s="253"/>
      <c r="C42" s="254"/>
      <c r="D42" s="254"/>
      <c r="E42" s="255"/>
      <c r="F42" s="215">
        <v>1943</v>
      </c>
      <c r="G42" s="216" t="s">
        <v>119</v>
      </c>
      <c r="H42" s="217">
        <v>111</v>
      </c>
      <c r="I42" s="217">
        <v>11</v>
      </c>
      <c r="J42" s="215" t="s">
        <v>57</v>
      </c>
      <c r="K42" s="241"/>
      <c r="L42" s="241"/>
      <c r="M42" s="242"/>
      <c r="N42" s="254"/>
      <c r="O42" s="254"/>
      <c r="P42" s="241"/>
      <c r="Q42" s="256"/>
      <c r="R42" s="221">
        <v>1694</v>
      </c>
      <c r="S42" s="221">
        <v>1694</v>
      </c>
      <c r="T42" s="222">
        <f>R42-S42</f>
        <v>0</v>
      </c>
      <c r="U42" s="257"/>
      <c r="V42" s="258"/>
      <c r="W42" s="259"/>
      <c r="X42" s="258"/>
      <c r="Y42" s="260"/>
      <c r="Z42" s="227"/>
      <c r="AA42" s="55">
        <f t="shared" si="2"/>
        <v>0</v>
      </c>
      <c r="AB42" s="56">
        <f t="shared" si="3"/>
        <v>0</v>
      </c>
      <c r="AC42" s="228">
        <f>'[1]12. Nguyễn Văn Sơn'!J97</f>
        <v>0</v>
      </c>
      <c r="AD42" s="57">
        <f t="shared" si="4"/>
        <v>0</v>
      </c>
      <c r="AE42" s="229"/>
      <c r="AF42" s="59">
        <f t="shared" si="5"/>
        <v>0</v>
      </c>
      <c r="AG42" s="59">
        <f t="shared" si="6"/>
        <v>0</v>
      </c>
      <c r="AH42" s="59">
        <f t="shared" si="7"/>
        <v>0</v>
      </c>
      <c r="AI42" s="59">
        <f t="shared" si="8"/>
        <v>0</v>
      </c>
      <c r="AJ42" s="59">
        <f t="shared" si="9"/>
        <v>0</v>
      </c>
      <c r="AK42" s="59">
        <f t="shared" si="10"/>
        <v>0</v>
      </c>
      <c r="AL42" s="59">
        <f t="shared" si="11"/>
        <v>0</v>
      </c>
      <c r="AM42" s="230"/>
      <c r="AN42" s="231"/>
      <c r="AO42" s="231"/>
      <c r="AP42" s="261"/>
      <c r="AQ42" s="233"/>
      <c r="AR42" s="262"/>
      <c r="AS42" s="263"/>
    </row>
    <row r="43" spans="1:46" s="67" customFormat="1" ht="23.25" customHeight="1" x14ac:dyDescent="0.25">
      <c r="A43" s="118">
        <f>COUNTA($A$6:A42)</f>
        <v>14</v>
      </c>
      <c r="B43" s="74" t="s">
        <v>151</v>
      </c>
      <c r="C43" s="264">
        <v>3</v>
      </c>
      <c r="D43" s="40" t="s">
        <v>90</v>
      </c>
      <c r="E43" s="265" t="s">
        <v>152</v>
      </c>
      <c r="F43" s="74">
        <v>1954</v>
      </c>
      <c r="G43" s="199" t="s">
        <v>75</v>
      </c>
      <c r="H43" s="199">
        <v>34</v>
      </c>
      <c r="I43" s="199">
        <v>25</v>
      </c>
      <c r="J43" s="46" t="s">
        <v>57</v>
      </c>
      <c r="K43" s="170" t="s">
        <v>70</v>
      </c>
      <c r="L43" s="199">
        <v>3</v>
      </c>
      <c r="M43" s="199">
        <v>1271</v>
      </c>
      <c r="N43" s="199" t="s">
        <v>57</v>
      </c>
      <c r="O43" s="266" t="s">
        <v>153</v>
      </c>
      <c r="P43" s="267">
        <v>42643</v>
      </c>
      <c r="Q43" s="48" t="s">
        <v>60</v>
      </c>
      <c r="R43" s="268">
        <v>1271</v>
      </c>
      <c r="S43" s="268">
        <v>1271</v>
      </c>
      <c r="T43" s="269">
        <f t="shared" ref="T43:T92" si="14">R43-S43</f>
        <v>0</v>
      </c>
      <c r="U43" s="270">
        <f>SUM(S43:S45)</f>
        <v>1361</v>
      </c>
      <c r="V43" s="270">
        <v>90</v>
      </c>
      <c r="W43" s="122">
        <f>U43-V43</f>
        <v>1271</v>
      </c>
      <c r="X43" s="270">
        <v>1434</v>
      </c>
      <c r="Y43" s="123"/>
      <c r="Z43" s="54">
        <f t="shared" si="1"/>
        <v>94.909344490934444</v>
      </c>
      <c r="AA43" s="55">
        <f t="shared" si="2"/>
        <v>421910000</v>
      </c>
      <c r="AB43" s="56">
        <f t="shared" si="3"/>
        <v>693000</v>
      </c>
      <c r="AC43" s="56">
        <f>'[1]14. Nguyễn Thị Loan'!J90</f>
        <v>37374150</v>
      </c>
      <c r="AD43" s="57">
        <f t="shared" si="4"/>
        <v>459977150</v>
      </c>
      <c r="AE43" s="87">
        <v>1</v>
      </c>
      <c r="AF43" s="59">
        <f t="shared" si="5"/>
        <v>1054775000</v>
      </c>
      <c r="AG43" s="59">
        <f t="shared" si="6"/>
        <v>0</v>
      </c>
      <c r="AH43" s="59">
        <f t="shared" si="7"/>
        <v>0</v>
      </c>
      <c r="AI43" s="59">
        <f t="shared" si="8"/>
        <v>5976000</v>
      </c>
      <c r="AJ43" s="59">
        <f t="shared" si="9"/>
        <v>10000000</v>
      </c>
      <c r="AK43" s="59">
        <f t="shared" si="10"/>
        <v>1070751000</v>
      </c>
      <c r="AL43" s="59">
        <f t="shared" si="11"/>
        <v>1530728150</v>
      </c>
      <c r="AM43" s="27"/>
      <c r="AN43" s="60"/>
      <c r="AO43" s="60"/>
      <c r="AP43" s="61"/>
      <c r="AQ43" s="62"/>
      <c r="AR43" s="78" t="s">
        <v>154</v>
      </c>
      <c r="AS43" s="94" t="s">
        <v>73</v>
      </c>
    </row>
    <row r="44" spans="1:46" s="67" customFormat="1" ht="23.25" customHeight="1" x14ac:dyDescent="0.25">
      <c r="A44" s="177"/>
      <c r="B44" s="82"/>
      <c r="C44" s="264"/>
      <c r="D44" s="40" t="s">
        <v>90</v>
      </c>
      <c r="E44" s="271"/>
      <c r="F44" s="82"/>
      <c r="G44" s="199" t="s">
        <v>69</v>
      </c>
      <c r="H44" s="199">
        <v>47</v>
      </c>
      <c r="I44" s="199">
        <v>72</v>
      </c>
      <c r="J44" s="80"/>
      <c r="K44" s="170" t="s">
        <v>70</v>
      </c>
      <c r="L44" s="199">
        <v>44</v>
      </c>
      <c r="M44" s="199">
        <v>90</v>
      </c>
      <c r="N44" s="199" t="s">
        <v>57</v>
      </c>
      <c r="O44" s="266" t="s">
        <v>153</v>
      </c>
      <c r="P44" s="267">
        <v>42643</v>
      </c>
      <c r="Q44" s="95"/>
      <c r="R44" s="268">
        <v>54</v>
      </c>
      <c r="S44" s="268">
        <v>54</v>
      </c>
      <c r="T44" s="269">
        <f t="shared" si="14"/>
        <v>0</v>
      </c>
      <c r="U44" s="272"/>
      <c r="V44" s="272"/>
      <c r="W44" s="187"/>
      <c r="X44" s="272"/>
      <c r="Y44" s="123"/>
      <c r="Z44" s="54"/>
      <c r="AA44" s="55">
        <f t="shared" si="2"/>
        <v>0</v>
      </c>
      <c r="AB44" s="56">
        <f t="shared" si="3"/>
        <v>0</v>
      </c>
      <c r="AC44" s="56"/>
      <c r="AD44" s="57">
        <f t="shared" si="4"/>
        <v>0</v>
      </c>
      <c r="AE44" s="87"/>
      <c r="AF44" s="59">
        <f t="shared" si="5"/>
        <v>0</v>
      </c>
      <c r="AG44" s="59">
        <f t="shared" si="6"/>
        <v>0</v>
      </c>
      <c r="AH44" s="59">
        <f t="shared" si="7"/>
        <v>0</v>
      </c>
      <c r="AI44" s="59">
        <f t="shared" si="8"/>
        <v>0</v>
      </c>
      <c r="AJ44" s="59">
        <f t="shared" si="9"/>
        <v>0</v>
      </c>
      <c r="AK44" s="59">
        <f t="shared" si="10"/>
        <v>0</v>
      </c>
      <c r="AL44" s="59">
        <f t="shared" si="11"/>
        <v>0</v>
      </c>
      <c r="AM44" s="27"/>
      <c r="AN44" s="60"/>
      <c r="AO44" s="60"/>
      <c r="AP44" s="61"/>
      <c r="AQ44" s="62"/>
      <c r="AR44" s="84"/>
      <c r="AS44" s="97"/>
    </row>
    <row r="45" spans="1:46" s="67" customFormat="1" ht="23.25" customHeight="1" x14ac:dyDescent="0.25">
      <c r="A45" s="125"/>
      <c r="B45" s="86"/>
      <c r="C45" s="264"/>
      <c r="D45" s="40" t="s">
        <v>90</v>
      </c>
      <c r="E45" s="273"/>
      <c r="F45" s="86"/>
      <c r="G45" s="199" t="s">
        <v>69</v>
      </c>
      <c r="H45" s="199">
        <v>47</v>
      </c>
      <c r="I45" s="199">
        <v>204</v>
      </c>
      <c r="J45" s="69"/>
      <c r="K45" s="170" t="s">
        <v>70</v>
      </c>
      <c r="L45" s="199">
        <v>44</v>
      </c>
      <c r="M45" s="199">
        <v>90</v>
      </c>
      <c r="N45" s="199" t="s">
        <v>57</v>
      </c>
      <c r="O45" s="266" t="s">
        <v>153</v>
      </c>
      <c r="P45" s="267">
        <v>42643</v>
      </c>
      <c r="Q45" s="71"/>
      <c r="R45" s="268">
        <v>36</v>
      </c>
      <c r="S45" s="268">
        <v>36</v>
      </c>
      <c r="T45" s="269">
        <f t="shared" si="14"/>
        <v>0</v>
      </c>
      <c r="U45" s="274"/>
      <c r="V45" s="274"/>
      <c r="W45" s="126"/>
      <c r="X45" s="274"/>
      <c r="Y45" s="123"/>
      <c r="Z45" s="54"/>
      <c r="AA45" s="55">
        <f t="shared" si="2"/>
        <v>0</v>
      </c>
      <c r="AB45" s="56">
        <f t="shared" si="3"/>
        <v>0</v>
      </c>
      <c r="AC45" s="56"/>
      <c r="AD45" s="57">
        <f t="shared" si="4"/>
        <v>0</v>
      </c>
      <c r="AE45" s="87"/>
      <c r="AF45" s="59">
        <f t="shared" si="5"/>
        <v>0</v>
      </c>
      <c r="AG45" s="59">
        <f t="shared" si="6"/>
        <v>0</v>
      </c>
      <c r="AH45" s="59">
        <f t="shared" si="7"/>
        <v>0</v>
      </c>
      <c r="AI45" s="59">
        <f t="shared" si="8"/>
        <v>0</v>
      </c>
      <c r="AJ45" s="59">
        <f t="shared" si="9"/>
        <v>0</v>
      </c>
      <c r="AK45" s="59">
        <f t="shared" si="10"/>
        <v>0</v>
      </c>
      <c r="AL45" s="59">
        <f t="shared" si="11"/>
        <v>0</v>
      </c>
      <c r="AM45" s="27"/>
      <c r="AN45" s="60"/>
      <c r="AO45" s="60"/>
      <c r="AP45" s="61"/>
      <c r="AQ45" s="62"/>
      <c r="AR45" s="89"/>
      <c r="AS45" s="110"/>
    </row>
    <row r="46" spans="1:46" s="67" customFormat="1" ht="42.75" customHeight="1" x14ac:dyDescent="0.25">
      <c r="A46" s="118">
        <f>COUNTA($A$6:A45)</f>
        <v>15</v>
      </c>
      <c r="B46" s="74" t="s">
        <v>155</v>
      </c>
      <c r="C46" s="40">
        <v>3</v>
      </c>
      <c r="D46" s="40" t="s">
        <v>90</v>
      </c>
      <c r="E46" s="275" t="s">
        <v>156</v>
      </c>
      <c r="F46" s="99">
        <v>1967</v>
      </c>
      <c r="G46" s="43" t="s">
        <v>69</v>
      </c>
      <c r="H46" s="43">
        <v>47</v>
      </c>
      <c r="I46" s="43">
        <v>195</v>
      </c>
      <c r="J46" s="43" t="s">
        <v>57</v>
      </c>
      <c r="K46" s="44" t="s">
        <v>70</v>
      </c>
      <c r="L46" s="43">
        <v>63</v>
      </c>
      <c r="M46" s="43">
        <v>84</v>
      </c>
      <c r="N46" s="43" t="s">
        <v>57</v>
      </c>
      <c r="O46" s="276" t="s">
        <v>157</v>
      </c>
      <c r="P46" s="277">
        <v>42683</v>
      </c>
      <c r="Q46" s="264" t="s">
        <v>60</v>
      </c>
      <c r="R46" s="278">
        <v>84</v>
      </c>
      <c r="S46" s="278">
        <v>84</v>
      </c>
      <c r="T46" s="269">
        <f t="shared" si="14"/>
        <v>0</v>
      </c>
      <c r="U46" s="279">
        <f>SUM(S46:S47)</f>
        <v>1943</v>
      </c>
      <c r="V46" s="279">
        <v>84</v>
      </c>
      <c r="W46" s="122">
        <f>U46-V46</f>
        <v>1859</v>
      </c>
      <c r="X46" s="279">
        <v>2112</v>
      </c>
      <c r="Y46" s="123"/>
      <c r="Z46" s="54">
        <f t="shared" si="1"/>
        <v>91.998106060606062</v>
      </c>
      <c r="AA46" s="55">
        <f t="shared" si="2"/>
        <v>602330000</v>
      </c>
      <c r="AB46" s="56">
        <f t="shared" si="3"/>
        <v>646800</v>
      </c>
      <c r="AC46" s="56">
        <f>'[1]15. Nguyễn Tuấn Nghĩa'!J87</f>
        <v>17241965</v>
      </c>
      <c r="AD46" s="57">
        <f t="shared" si="4"/>
        <v>620218765</v>
      </c>
      <c r="AE46" s="87">
        <v>4</v>
      </c>
      <c r="AF46" s="59">
        <f t="shared" si="5"/>
        <v>1505825000</v>
      </c>
      <c r="AG46" s="59">
        <f t="shared" si="6"/>
        <v>0</v>
      </c>
      <c r="AH46" s="59">
        <f t="shared" si="7"/>
        <v>0</v>
      </c>
      <c r="AI46" s="59">
        <f t="shared" si="8"/>
        <v>23904000</v>
      </c>
      <c r="AJ46" s="59">
        <f t="shared" si="9"/>
        <v>10000000</v>
      </c>
      <c r="AK46" s="59">
        <f t="shared" si="10"/>
        <v>1539729000</v>
      </c>
      <c r="AL46" s="59">
        <f t="shared" si="11"/>
        <v>2159947765</v>
      </c>
      <c r="AM46" s="27"/>
      <c r="AN46" s="60"/>
      <c r="AO46" s="60"/>
      <c r="AP46" s="61"/>
      <c r="AQ46" s="62"/>
      <c r="AR46" s="78" t="s">
        <v>158</v>
      </c>
      <c r="AS46" s="94" t="s">
        <v>73</v>
      </c>
      <c r="AT46" s="65" t="s">
        <v>159</v>
      </c>
    </row>
    <row r="47" spans="1:46" s="67" customFormat="1" ht="48.75" customHeight="1" x14ac:dyDescent="0.25">
      <c r="A47" s="125"/>
      <c r="B47" s="86"/>
      <c r="C47" s="40"/>
      <c r="D47" s="40"/>
      <c r="E47" s="69"/>
      <c r="F47" s="280"/>
      <c r="G47" s="43" t="s">
        <v>75</v>
      </c>
      <c r="H47" s="43">
        <v>34</v>
      </c>
      <c r="I47" s="43">
        <v>28</v>
      </c>
      <c r="J47" s="43" t="s">
        <v>57</v>
      </c>
      <c r="K47" s="44" t="s">
        <v>70</v>
      </c>
      <c r="L47" s="43">
        <v>9</v>
      </c>
      <c r="M47" s="43">
        <v>1858</v>
      </c>
      <c r="N47" s="43" t="s">
        <v>57</v>
      </c>
      <c r="O47" s="276" t="s">
        <v>157</v>
      </c>
      <c r="P47" s="277">
        <v>42683</v>
      </c>
      <c r="Q47" s="264"/>
      <c r="R47" s="278">
        <v>1859</v>
      </c>
      <c r="S47" s="278">
        <v>1859</v>
      </c>
      <c r="T47" s="269">
        <f t="shared" si="14"/>
        <v>0</v>
      </c>
      <c r="U47" s="281"/>
      <c r="V47" s="281"/>
      <c r="W47" s="126"/>
      <c r="X47" s="281"/>
      <c r="Y47" s="123"/>
      <c r="Z47" s="54"/>
      <c r="AA47" s="55">
        <f t="shared" si="2"/>
        <v>0</v>
      </c>
      <c r="AB47" s="56">
        <f t="shared" si="3"/>
        <v>0</v>
      </c>
      <c r="AC47" s="56"/>
      <c r="AD47" s="57">
        <f t="shared" si="4"/>
        <v>0</v>
      </c>
      <c r="AE47" s="87"/>
      <c r="AF47" s="59">
        <f t="shared" si="5"/>
        <v>0</v>
      </c>
      <c r="AG47" s="59">
        <f t="shared" si="6"/>
        <v>0</v>
      </c>
      <c r="AH47" s="59">
        <f t="shared" si="7"/>
        <v>0</v>
      </c>
      <c r="AI47" s="59">
        <f t="shared" si="8"/>
        <v>0</v>
      </c>
      <c r="AJ47" s="59">
        <f t="shared" si="9"/>
        <v>0</v>
      </c>
      <c r="AK47" s="59">
        <f t="shared" si="10"/>
        <v>0</v>
      </c>
      <c r="AL47" s="59">
        <f t="shared" si="11"/>
        <v>0</v>
      </c>
      <c r="AM47" s="27"/>
      <c r="AN47" s="60"/>
      <c r="AO47" s="60"/>
      <c r="AP47" s="61"/>
      <c r="AQ47" s="62"/>
      <c r="AR47" s="89"/>
      <c r="AS47" s="110"/>
      <c r="AT47" s="65"/>
    </row>
    <row r="48" spans="1:46" s="67" customFormat="1" ht="53.25" customHeight="1" x14ac:dyDescent="0.25">
      <c r="A48" s="118">
        <f>COUNTA($A$6:A47)</f>
        <v>16</v>
      </c>
      <c r="B48" s="74" t="s">
        <v>160</v>
      </c>
      <c r="C48" s="40">
        <v>3</v>
      </c>
      <c r="D48" s="40" t="s">
        <v>90</v>
      </c>
      <c r="E48" s="275" t="s">
        <v>161</v>
      </c>
      <c r="F48" s="99">
        <v>1954</v>
      </c>
      <c r="G48" s="199" t="s">
        <v>69</v>
      </c>
      <c r="H48" s="43">
        <v>47</v>
      </c>
      <c r="I48" s="43">
        <v>194</v>
      </c>
      <c r="J48" s="43" t="s">
        <v>57</v>
      </c>
      <c r="K48" s="44" t="s">
        <v>70</v>
      </c>
      <c r="L48" s="43">
        <v>99</v>
      </c>
      <c r="M48" s="43">
        <v>189</v>
      </c>
      <c r="N48" s="43" t="s">
        <v>57</v>
      </c>
      <c r="O48" s="276" t="s">
        <v>162</v>
      </c>
      <c r="P48" s="277">
        <v>42716</v>
      </c>
      <c r="Q48" s="264" t="s">
        <v>60</v>
      </c>
      <c r="R48" s="278">
        <v>51</v>
      </c>
      <c r="S48" s="278">
        <v>51</v>
      </c>
      <c r="T48" s="269">
        <f t="shared" si="14"/>
        <v>0</v>
      </c>
      <c r="U48" s="279">
        <f>SUM(S48:S49)</f>
        <v>3394</v>
      </c>
      <c r="V48" s="279">
        <v>51</v>
      </c>
      <c r="W48" s="122">
        <f>U48-V48</f>
        <v>3343</v>
      </c>
      <c r="X48" s="279">
        <v>3624</v>
      </c>
      <c r="Y48" s="123"/>
      <c r="Z48" s="54">
        <f t="shared" si="1"/>
        <v>93.653421633554075</v>
      </c>
      <c r="AA48" s="55">
        <f t="shared" si="2"/>
        <v>1052140000</v>
      </c>
      <c r="AB48" s="56">
        <f t="shared" si="3"/>
        <v>392700</v>
      </c>
      <c r="AC48" s="56">
        <f>'[1]16. Nguyễn Văn Tân'!J87</f>
        <v>35246700</v>
      </c>
      <c r="AD48" s="57">
        <f t="shared" si="4"/>
        <v>1087779400</v>
      </c>
      <c r="AE48" s="87">
        <v>6</v>
      </c>
      <c r="AF48" s="59">
        <f t="shared" si="5"/>
        <v>2630350000</v>
      </c>
      <c r="AG48" s="59">
        <f t="shared" si="6"/>
        <v>0</v>
      </c>
      <c r="AH48" s="59">
        <f t="shared" si="7"/>
        <v>0</v>
      </c>
      <c r="AI48" s="59">
        <f t="shared" si="8"/>
        <v>35856000</v>
      </c>
      <c r="AJ48" s="59">
        <f t="shared" si="9"/>
        <v>10000000</v>
      </c>
      <c r="AK48" s="59">
        <f t="shared" si="10"/>
        <v>2676206000</v>
      </c>
      <c r="AL48" s="59">
        <f t="shared" si="11"/>
        <v>3763985400</v>
      </c>
      <c r="AM48" s="27"/>
      <c r="AN48" s="60"/>
      <c r="AO48" s="60"/>
      <c r="AP48" s="61"/>
      <c r="AQ48" s="62"/>
      <c r="AR48" s="78" t="s">
        <v>163</v>
      </c>
      <c r="AS48" s="78" t="s">
        <v>73</v>
      </c>
      <c r="AT48" s="65" t="s">
        <v>164</v>
      </c>
    </row>
    <row r="49" spans="1:46" s="67" customFormat="1" ht="47.25" customHeight="1" x14ac:dyDescent="0.25">
      <c r="A49" s="125"/>
      <c r="B49" s="86"/>
      <c r="C49" s="40"/>
      <c r="D49" s="40"/>
      <c r="E49" s="69"/>
      <c r="F49" s="280"/>
      <c r="G49" s="199" t="s">
        <v>75</v>
      </c>
      <c r="H49" s="43">
        <v>34</v>
      </c>
      <c r="I49" s="43">
        <v>11</v>
      </c>
      <c r="J49" s="43" t="s">
        <v>57</v>
      </c>
      <c r="K49" s="44" t="s">
        <v>70</v>
      </c>
      <c r="L49" s="43">
        <v>20</v>
      </c>
      <c r="M49" s="43">
        <v>3343</v>
      </c>
      <c r="N49" s="43" t="s">
        <v>57</v>
      </c>
      <c r="O49" s="276" t="s">
        <v>162</v>
      </c>
      <c r="P49" s="277">
        <v>42716</v>
      </c>
      <c r="Q49" s="264"/>
      <c r="R49" s="278">
        <v>3343</v>
      </c>
      <c r="S49" s="278">
        <v>3343</v>
      </c>
      <c r="T49" s="269">
        <f t="shared" si="14"/>
        <v>0</v>
      </c>
      <c r="U49" s="281"/>
      <c r="V49" s="281"/>
      <c r="W49" s="126"/>
      <c r="X49" s="281"/>
      <c r="Y49" s="123"/>
      <c r="Z49" s="54"/>
      <c r="AA49" s="55">
        <f t="shared" si="2"/>
        <v>0</v>
      </c>
      <c r="AB49" s="56">
        <f t="shared" si="3"/>
        <v>0</v>
      </c>
      <c r="AC49" s="56"/>
      <c r="AD49" s="57">
        <f t="shared" si="4"/>
        <v>0</v>
      </c>
      <c r="AE49" s="87"/>
      <c r="AF49" s="59">
        <f t="shared" si="5"/>
        <v>0</v>
      </c>
      <c r="AG49" s="59">
        <f t="shared" si="6"/>
        <v>0</v>
      </c>
      <c r="AH49" s="59">
        <f t="shared" si="7"/>
        <v>0</v>
      </c>
      <c r="AI49" s="59">
        <f t="shared" si="8"/>
        <v>0</v>
      </c>
      <c r="AJ49" s="59">
        <f t="shared" si="9"/>
        <v>0</v>
      </c>
      <c r="AK49" s="59">
        <f t="shared" si="10"/>
        <v>0</v>
      </c>
      <c r="AL49" s="59">
        <f t="shared" si="11"/>
        <v>0</v>
      </c>
      <c r="AM49" s="27"/>
      <c r="AN49" s="60"/>
      <c r="AO49" s="60"/>
      <c r="AP49" s="61"/>
      <c r="AQ49" s="62"/>
      <c r="AR49" s="89"/>
      <c r="AS49" s="89"/>
      <c r="AT49" s="65"/>
    </row>
    <row r="50" spans="1:46" s="67" customFormat="1" ht="31.5" customHeight="1" x14ac:dyDescent="0.25">
      <c r="A50" s="118">
        <f>COUNTA($A$6:A49)</f>
        <v>17</v>
      </c>
      <c r="B50" s="74" t="s">
        <v>165</v>
      </c>
      <c r="C50" s="40">
        <v>3</v>
      </c>
      <c r="D50" s="40" t="s">
        <v>90</v>
      </c>
      <c r="E50" s="7"/>
      <c r="F50" s="46">
        <v>1942</v>
      </c>
      <c r="G50" s="43" t="s">
        <v>146</v>
      </c>
      <c r="H50" s="43">
        <v>47</v>
      </c>
      <c r="I50" s="43">
        <v>63</v>
      </c>
      <c r="J50" s="43" t="s">
        <v>57</v>
      </c>
      <c r="K50" s="44" t="s">
        <v>70</v>
      </c>
      <c r="L50" s="43">
        <v>1</v>
      </c>
      <c r="M50" s="43">
        <v>3020</v>
      </c>
      <c r="N50" s="43" t="s">
        <v>57</v>
      </c>
      <c r="O50" s="276" t="s">
        <v>166</v>
      </c>
      <c r="P50" s="277">
        <v>41270</v>
      </c>
      <c r="Q50" s="74" t="s">
        <v>60</v>
      </c>
      <c r="R50" s="278">
        <v>3006</v>
      </c>
      <c r="S50" s="278">
        <v>3006</v>
      </c>
      <c r="T50" s="269">
        <f t="shared" si="14"/>
        <v>0</v>
      </c>
      <c r="U50" s="279">
        <f>SUM(S50:S53)</f>
        <v>3953</v>
      </c>
      <c r="V50" s="279">
        <v>3195</v>
      </c>
      <c r="W50" s="122">
        <f>U50-V50</f>
        <v>758</v>
      </c>
      <c r="X50" s="279">
        <v>4208</v>
      </c>
      <c r="Y50" s="123"/>
      <c r="Z50" s="54">
        <f t="shared" si="1"/>
        <v>93.940114068441062</v>
      </c>
      <c r="AA50" s="55">
        <f t="shared" si="2"/>
        <v>1225430000</v>
      </c>
      <c r="AB50" s="56">
        <f t="shared" si="3"/>
        <v>24601500</v>
      </c>
      <c r="AC50" s="56">
        <f>'[1]17. Nguyễn Văn Chiêm'!J87</f>
        <v>5251050</v>
      </c>
      <c r="AD50" s="57">
        <f t="shared" si="4"/>
        <v>1255282550</v>
      </c>
      <c r="AE50" s="87">
        <v>5</v>
      </c>
      <c r="AF50" s="59">
        <f t="shared" si="5"/>
        <v>3063575000</v>
      </c>
      <c r="AG50" s="59">
        <f t="shared" si="6"/>
        <v>0</v>
      </c>
      <c r="AH50" s="59">
        <f t="shared" si="7"/>
        <v>0</v>
      </c>
      <c r="AI50" s="59">
        <f t="shared" si="8"/>
        <v>29880000</v>
      </c>
      <c r="AJ50" s="59">
        <f t="shared" si="9"/>
        <v>10000000</v>
      </c>
      <c r="AK50" s="59">
        <f t="shared" si="10"/>
        <v>3103455000</v>
      </c>
      <c r="AL50" s="59">
        <f t="shared" si="11"/>
        <v>4358737550</v>
      </c>
      <c r="AM50" s="27"/>
      <c r="AN50" s="60"/>
      <c r="AO50" s="60"/>
      <c r="AP50" s="61"/>
      <c r="AQ50" s="62"/>
      <c r="AR50" s="234" t="s">
        <v>167</v>
      </c>
      <c r="AS50" s="94" t="s">
        <v>73</v>
      </c>
      <c r="AT50" s="124" t="s">
        <v>168</v>
      </c>
    </row>
    <row r="51" spans="1:46" s="67" customFormat="1" ht="28.5" customHeight="1" x14ac:dyDescent="0.25">
      <c r="A51" s="177"/>
      <c r="B51" s="82"/>
      <c r="C51" s="40"/>
      <c r="D51" s="40"/>
      <c r="E51" s="7"/>
      <c r="F51" s="80"/>
      <c r="G51" s="43" t="s">
        <v>69</v>
      </c>
      <c r="H51" s="43">
        <v>47</v>
      </c>
      <c r="I51" s="43">
        <v>90</v>
      </c>
      <c r="J51" s="43" t="s">
        <v>57</v>
      </c>
      <c r="K51" s="44" t="s">
        <v>70</v>
      </c>
      <c r="L51" s="43">
        <v>78</v>
      </c>
      <c r="M51" s="43">
        <v>189</v>
      </c>
      <c r="N51" s="43" t="s">
        <v>57</v>
      </c>
      <c r="O51" s="276" t="s">
        <v>166</v>
      </c>
      <c r="P51" s="277">
        <v>41270</v>
      </c>
      <c r="Q51" s="82"/>
      <c r="R51" s="278">
        <v>141</v>
      </c>
      <c r="S51" s="278">
        <v>141</v>
      </c>
      <c r="T51" s="269">
        <f t="shared" si="14"/>
        <v>0</v>
      </c>
      <c r="U51" s="282"/>
      <c r="V51" s="282"/>
      <c r="W51" s="187"/>
      <c r="X51" s="282"/>
      <c r="Y51" s="123"/>
      <c r="Z51" s="54"/>
      <c r="AA51" s="55">
        <f t="shared" si="2"/>
        <v>0</v>
      </c>
      <c r="AB51" s="56">
        <f t="shared" si="3"/>
        <v>0</v>
      </c>
      <c r="AC51" s="56"/>
      <c r="AD51" s="57">
        <f t="shared" si="4"/>
        <v>0</v>
      </c>
      <c r="AE51" s="87"/>
      <c r="AF51" s="59">
        <f t="shared" si="5"/>
        <v>0</v>
      </c>
      <c r="AG51" s="59">
        <f t="shared" si="6"/>
        <v>0</v>
      </c>
      <c r="AH51" s="59">
        <f t="shared" si="7"/>
        <v>0</v>
      </c>
      <c r="AI51" s="59">
        <f t="shared" si="8"/>
        <v>0</v>
      </c>
      <c r="AJ51" s="59">
        <f t="shared" si="9"/>
        <v>0</v>
      </c>
      <c r="AK51" s="59">
        <f t="shared" si="10"/>
        <v>0</v>
      </c>
      <c r="AL51" s="59">
        <f t="shared" si="11"/>
        <v>0</v>
      </c>
      <c r="AM51" s="27"/>
      <c r="AN51" s="60"/>
      <c r="AO51" s="60"/>
      <c r="AP51" s="61"/>
      <c r="AQ51" s="62"/>
      <c r="AR51" s="283"/>
      <c r="AS51" s="97"/>
      <c r="AT51" s="124"/>
    </row>
    <row r="52" spans="1:46" s="67" customFormat="1" ht="23.25" customHeight="1" x14ac:dyDescent="0.25">
      <c r="A52" s="177"/>
      <c r="B52" s="82"/>
      <c r="C52" s="40"/>
      <c r="D52" s="40"/>
      <c r="E52" s="7"/>
      <c r="F52" s="80"/>
      <c r="G52" s="43" t="s">
        <v>69</v>
      </c>
      <c r="H52" s="43">
        <v>47</v>
      </c>
      <c r="I52" s="43">
        <v>201</v>
      </c>
      <c r="J52" s="43" t="s">
        <v>57</v>
      </c>
      <c r="K52" s="44" t="s">
        <v>70</v>
      </c>
      <c r="L52" s="43">
        <v>78</v>
      </c>
      <c r="M52" s="43">
        <v>189</v>
      </c>
      <c r="N52" s="43" t="s">
        <v>57</v>
      </c>
      <c r="O52" s="276" t="s">
        <v>166</v>
      </c>
      <c r="P52" s="277">
        <v>41270</v>
      </c>
      <c r="Q52" s="82"/>
      <c r="R52" s="278">
        <v>48</v>
      </c>
      <c r="S52" s="278">
        <v>48</v>
      </c>
      <c r="T52" s="269">
        <f t="shared" si="14"/>
        <v>0</v>
      </c>
      <c r="U52" s="282"/>
      <c r="V52" s="282"/>
      <c r="W52" s="187"/>
      <c r="X52" s="282"/>
      <c r="Y52" s="123"/>
      <c r="Z52" s="54"/>
      <c r="AA52" s="55">
        <f t="shared" si="2"/>
        <v>0</v>
      </c>
      <c r="AB52" s="56">
        <f t="shared" si="3"/>
        <v>0</v>
      </c>
      <c r="AC52" s="56"/>
      <c r="AD52" s="57">
        <f t="shared" si="4"/>
        <v>0</v>
      </c>
      <c r="AE52" s="87"/>
      <c r="AF52" s="59">
        <f t="shared" si="5"/>
        <v>0</v>
      </c>
      <c r="AG52" s="59">
        <f t="shared" si="6"/>
        <v>0</v>
      </c>
      <c r="AH52" s="59">
        <f t="shared" si="7"/>
        <v>0</v>
      </c>
      <c r="AI52" s="59">
        <f t="shared" si="8"/>
        <v>0</v>
      </c>
      <c r="AJ52" s="59">
        <f t="shared" si="9"/>
        <v>0</v>
      </c>
      <c r="AK52" s="59">
        <f t="shared" si="10"/>
        <v>0</v>
      </c>
      <c r="AL52" s="59">
        <f t="shared" si="11"/>
        <v>0</v>
      </c>
      <c r="AM52" s="27"/>
      <c r="AN52" s="60"/>
      <c r="AO52" s="60"/>
      <c r="AP52" s="61"/>
      <c r="AQ52" s="62"/>
      <c r="AR52" s="283"/>
      <c r="AS52" s="97"/>
      <c r="AT52" s="124"/>
    </row>
    <row r="53" spans="1:46" s="67" customFormat="1" ht="23.25" customHeight="1" x14ac:dyDescent="0.25">
      <c r="A53" s="125"/>
      <c r="B53" s="86"/>
      <c r="C53" s="40"/>
      <c r="D53" s="40"/>
      <c r="E53" s="7"/>
      <c r="F53" s="69"/>
      <c r="G53" s="43" t="s">
        <v>169</v>
      </c>
      <c r="H53" s="43">
        <v>68</v>
      </c>
      <c r="I53" s="43">
        <v>31</v>
      </c>
      <c r="J53" s="43" t="s">
        <v>57</v>
      </c>
      <c r="K53" s="44" t="s">
        <v>70</v>
      </c>
      <c r="L53" s="43">
        <v>76</v>
      </c>
      <c r="M53" s="43">
        <v>758</v>
      </c>
      <c r="N53" s="43" t="s">
        <v>57</v>
      </c>
      <c r="O53" s="276" t="s">
        <v>166</v>
      </c>
      <c r="P53" s="277">
        <v>41270</v>
      </c>
      <c r="Q53" s="86"/>
      <c r="R53" s="278">
        <v>758</v>
      </c>
      <c r="S53" s="278">
        <v>758</v>
      </c>
      <c r="T53" s="269">
        <f t="shared" si="14"/>
        <v>0</v>
      </c>
      <c r="U53" s="281"/>
      <c r="V53" s="281"/>
      <c r="W53" s="126"/>
      <c r="X53" s="281"/>
      <c r="Y53" s="123"/>
      <c r="Z53" s="54"/>
      <c r="AA53" s="55">
        <f t="shared" si="2"/>
        <v>0</v>
      </c>
      <c r="AB53" s="56">
        <f t="shared" si="3"/>
        <v>0</v>
      </c>
      <c r="AC53" s="56"/>
      <c r="AD53" s="57">
        <f t="shared" si="4"/>
        <v>0</v>
      </c>
      <c r="AE53" s="87"/>
      <c r="AF53" s="59">
        <f t="shared" si="5"/>
        <v>0</v>
      </c>
      <c r="AG53" s="59">
        <f t="shared" si="6"/>
        <v>0</v>
      </c>
      <c r="AH53" s="59">
        <f t="shared" si="7"/>
        <v>0</v>
      </c>
      <c r="AI53" s="59">
        <f t="shared" si="8"/>
        <v>0</v>
      </c>
      <c r="AJ53" s="59">
        <f t="shared" si="9"/>
        <v>0</v>
      </c>
      <c r="AK53" s="59">
        <f t="shared" si="10"/>
        <v>0</v>
      </c>
      <c r="AL53" s="59">
        <f t="shared" si="11"/>
        <v>0</v>
      </c>
      <c r="AM53" s="27"/>
      <c r="AN53" s="60"/>
      <c r="AO53" s="60"/>
      <c r="AP53" s="61"/>
      <c r="AQ53" s="62"/>
      <c r="AR53" s="284"/>
      <c r="AS53" s="110"/>
      <c r="AT53" s="124"/>
    </row>
    <row r="54" spans="1:46" s="67" customFormat="1" ht="56.25" customHeight="1" x14ac:dyDescent="0.25">
      <c r="A54" s="118">
        <f>COUNTA($A$6:A53)</f>
        <v>18</v>
      </c>
      <c r="B54" s="74" t="s">
        <v>170</v>
      </c>
      <c r="C54" s="40">
        <v>2</v>
      </c>
      <c r="D54" s="46" t="s">
        <v>90</v>
      </c>
      <c r="E54" s="275" t="s">
        <v>171</v>
      </c>
      <c r="F54" s="46">
        <v>1963</v>
      </c>
      <c r="G54" s="199" t="s">
        <v>172</v>
      </c>
      <c r="H54" s="43">
        <v>80</v>
      </c>
      <c r="I54" s="43">
        <v>48</v>
      </c>
      <c r="J54" s="43" t="s">
        <v>57</v>
      </c>
      <c r="K54" s="44" t="s">
        <v>70</v>
      </c>
      <c r="L54" s="43">
        <v>29</v>
      </c>
      <c r="M54" s="43">
        <v>2312</v>
      </c>
      <c r="N54" s="43" t="s">
        <v>57</v>
      </c>
      <c r="O54" s="276" t="s">
        <v>173</v>
      </c>
      <c r="P54" s="277">
        <v>42720</v>
      </c>
      <c r="Q54" s="74" t="s">
        <v>60</v>
      </c>
      <c r="R54" s="278">
        <v>2312</v>
      </c>
      <c r="S54" s="278">
        <v>2312</v>
      </c>
      <c r="T54" s="269">
        <f t="shared" si="14"/>
        <v>0</v>
      </c>
      <c r="U54" s="279">
        <f>SUM(S54:S55)</f>
        <v>2518</v>
      </c>
      <c r="V54" s="279">
        <v>206</v>
      </c>
      <c r="W54" s="122">
        <f>U54-V54</f>
        <v>2312</v>
      </c>
      <c r="X54" s="279">
        <v>2518</v>
      </c>
      <c r="Y54" s="123"/>
      <c r="Z54" s="54">
        <f t="shared" si="1"/>
        <v>100</v>
      </c>
      <c r="AA54" s="55">
        <f t="shared" si="2"/>
        <v>780580000</v>
      </c>
      <c r="AB54" s="56">
        <f t="shared" si="3"/>
        <v>1586200</v>
      </c>
      <c r="AC54" s="56">
        <f>'[1]18. Nguyễn Văn Tích'!J87</f>
        <v>34931850</v>
      </c>
      <c r="AD54" s="57">
        <f t="shared" si="4"/>
        <v>817098050</v>
      </c>
      <c r="AE54" s="87">
        <v>5</v>
      </c>
      <c r="AF54" s="59">
        <f t="shared" si="5"/>
        <v>1951450000</v>
      </c>
      <c r="AG54" s="59">
        <f t="shared" si="6"/>
        <v>0</v>
      </c>
      <c r="AH54" s="59">
        <f t="shared" si="7"/>
        <v>0</v>
      </c>
      <c r="AI54" s="59">
        <f t="shared" si="8"/>
        <v>29880000</v>
      </c>
      <c r="AJ54" s="59">
        <f t="shared" si="9"/>
        <v>10000000</v>
      </c>
      <c r="AK54" s="59">
        <f t="shared" si="10"/>
        <v>1991330000</v>
      </c>
      <c r="AL54" s="59">
        <f t="shared" si="11"/>
        <v>2808428050</v>
      </c>
      <c r="AM54" s="27"/>
      <c r="AN54" s="60"/>
      <c r="AO54" s="60"/>
      <c r="AP54" s="61"/>
      <c r="AQ54" s="62"/>
      <c r="AR54" s="78" t="s">
        <v>174</v>
      </c>
      <c r="AS54" s="94" t="s">
        <v>73</v>
      </c>
      <c r="AT54" s="124" t="s">
        <v>159</v>
      </c>
    </row>
    <row r="55" spans="1:46" s="67" customFormat="1" ht="52.5" customHeight="1" x14ac:dyDescent="0.25">
      <c r="A55" s="125"/>
      <c r="B55" s="86"/>
      <c r="C55" s="40"/>
      <c r="D55" s="69"/>
      <c r="E55" s="69"/>
      <c r="F55" s="69"/>
      <c r="G55" s="199" t="s">
        <v>175</v>
      </c>
      <c r="H55" s="43">
        <v>45</v>
      </c>
      <c r="I55" s="43">
        <v>361</v>
      </c>
      <c r="J55" s="43" t="s">
        <v>57</v>
      </c>
      <c r="K55" s="44" t="s">
        <v>70</v>
      </c>
      <c r="L55" s="43">
        <v>70</v>
      </c>
      <c r="M55" s="43">
        <v>224</v>
      </c>
      <c r="N55" s="43" t="s">
        <v>57</v>
      </c>
      <c r="O55" s="276" t="s">
        <v>173</v>
      </c>
      <c r="P55" s="277">
        <v>42720</v>
      </c>
      <c r="Q55" s="285"/>
      <c r="R55" s="278">
        <v>206</v>
      </c>
      <c r="S55" s="278">
        <v>206</v>
      </c>
      <c r="T55" s="269">
        <f t="shared" si="14"/>
        <v>0</v>
      </c>
      <c r="U55" s="281"/>
      <c r="V55" s="281"/>
      <c r="W55" s="126"/>
      <c r="X55" s="281"/>
      <c r="Y55" s="123"/>
      <c r="Z55" s="54"/>
      <c r="AA55" s="55">
        <f t="shared" si="2"/>
        <v>0</v>
      </c>
      <c r="AB55" s="56">
        <f t="shared" si="3"/>
        <v>0</v>
      </c>
      <c r="AC55" s="56"/>
      <c r="AD55" s="57">
        <f t="shared" si="4"/>
        <v>0</v>
      </c>
      <c r="AE55" s="87"/>
      <c r="AF55" s="59">
        <f t="shared" si="5"/>
        <v>0</v>
      </c>
      <c r="AG55" s="59">
        <f t="shared" si="6"/>
        <v>0</v>
      </c>
      <c r="AH55" s="59">
        <f t="shared" si="7"/>
        <v>0</v>
      </c>
      <c r="AI55" s="59">
        <f t="shared" si="8"/>
        <v>0</v>
      </c>
      <c r="AJ55" s="59">
        <f t="shared" si="9"/>
        <v>0</v>
      </c>
      <c r="AK55" s="59">
        <f t="shared" si="10"/>
        <v>0</v>
      </c>
      <c r="AL55" s="59">
        <f t="shared" si="11"/>
        <v>0</v>
      </c>
      <c r="AM55" s="27"/>
      <c r="AN55" s="60"/>
      <c r="AO55" s="60"/>
      <c r="AP55" s="61"/>
      <c r="AQ55" s="62"/>
      <c r="AR55" s="89"/>
      <c r="AS55" s="110"/>
      <c r="AT55" s="124"/>
    </row>
    <row r="56" spans="1:46" s="67" customFormat="1" ht="23.25" customHeight="1" x14ac:dyDescent="0.25">
      <c r="A56" s="118">
        <f>COUNTA($A$6:A55)</f>
        <v>19</v>
      </c>
      <c r="B56" s="166" t="s">
        <v>176</v>
      </c>
      <c r="C56" s="165">
        <v>2</v>
      </c>
      <c r="D56" s="46" t="s">
        <v>90</v>
      </c>
      <c r="E56" s="275" t="s">
        <v>177</v>
      </c>
      <c r="F56" s="46">
        <v>1943</v>
      </c>
      <c r="G56" s="88" t="s">
        <v>103</v>
      </c>
      <c r="H56" s="88">
        <v>115</v>
      </c>
      <c r="I56" s="88">
        <v>81</v>
      </c>
      <c r="J56" s="170" t="s">
        <v>57</v>
      </c>
      <c r="K56" s="191" t="s">
        <v>70</v>
      </c>
      <c r="L56" s="88">
        <v>30</v>
      </c>
      <c r="M56" s="88">
        <v>1800</v>
      </c>
      <c r="N56" s="170" t="s">
        <v>57</v>
      </c>
      <c r="O56" s="286" t="s">
        <v>178</v>
      </c>
      <c r="P56" s="286" t="s">
        <v>142</v>
      </c>
      <c r="Q56" s="74" t="s">
        <v>60</v>
      </c>
      <c r="R56" s="268">
        <v>1800</v>
      </c>
      <c r="S56" s="268">
        <v>1800</v>
      </c>
      <c r="T56" s="278">
        <f t="shared" si="14"/>
        <v>0</v>
      </c>
      <c r="U56" s="279">
        <f>SUM(S56:S62)</f>
        <v>5424.8</v>
      </c>
      <c r="V56" s="270">
        <v>1061.0999999999999</v>
      </c>
      <c r="W56" s="122">
        <f>U56-V56</f>
        <v>4363.7000000000007</v>
      </c>
      <c r="X56" s="270">
        <v>5559</v>
      </c>
      <c r="Y56" s="123"/>
      <c r="Z56" s="54">
        <f t="shared" si="1"/>
        <v>97.585896744018712</v>
      </c>
      <c r="AA56" s="55">
        <f t="shared" si="2"/>
        <v>1681688000</v>
      </c>
      <c r="AB56" s="56">
        <f t="shared" si="3"/>
        <v>8170469.9999999991</v>
      </c>
      <c r="AC56" s="56">
        <f>'[1]19. Nguyễn Ngọc Liên'!J92</f>
        <v>92086150</v>
      </c>
      <c r="AD56" s="57">
        <f t="shared" si="4"/>
        <v>1781944620</v>
      </c>
      <c r="AE56" s="87">
        <v>5</v>
      </c>
      <c r="AF56" s="59">
        <f t="shared" si="5"/>
        <v>4204220000</v>
      </c>
      <c r="AG56" s="59">
        <f t="shared" si="6"/>
        <v>0</v>
      </c>
      <c r="AH56" s="59">
        <f t="shared" si="7"/>
        <v>0</v>
      </c>
      <c r="AI56" s="59">
        <f t="shared" si="8"/>
        <v>29880000</v>
      </c>
      <c r="AJ56" s="59">
        <f t="shared" si="9"/>
        <v>10000000</v>
      </c>
      <c r="AK56" s="59">
        <f t="shared" si="10"/>
        <v>4244100000</v>
      </c>
      <c r="AL56" s="59">
        <f t="shared" si="11"/>
        <v>6026044620</v>
      </c>
      <c r="AM56" s="27"/>
      <c r="AN56" s="60"/>
      <c r="AO56" s="60"/>
      <c r="AP56" s="61"/>
      <c r="AQ56" s="62"/>
      <c r="AR56" s="78" t="s">
        <v>179</v>
      </c>
      <c r="AS56" s="79" t="s">
        <v>73</v>
      </c>
      <c r="AT56" s="124" t="s">
        <v>168</v>
      </c>
    </row>
    <row r="57" spans="1:46" s="67" customFormat="1" ht="23.25" customHeight="1" x14ac:dyDescent="0.25">
      <c r="A57" s="177"/>
      <c r="B57" s="166"/>
      <c r="C57" s="179"/>
      <c r="D57" s="80"/>
      <c r="E57" s="80"/>
      <c r="F57" s="80"/>
      <c r="G57" s="88" t="s">
        <v>180</v>
      </c>
      <c r="H57" s="88">
        <v>80</v>
      </c>
      <c r="I57" s="88">
        <v>49</v>
      </c>
      <c r="J57" s="170" t="s">
        <v>57</v>
      </c>
      <c r="K57" s="191" t="s">
        <v>70</v>
      </c>
      <c r="L57" s="88">
        <v>305</v>
      </c>
      <c r="M57" s="88">
        <v>1056</v>
      </c>
      <c r="N57" s="170" t="s">
        <v>57</v>
      </c>
      <c r="O57" s="286" t="s">
        <v>178</v>
      </c>
      <c r="P57" s="286" t="s">
        <v>142</v>
      </c>
      <c r="Q57" s="287"/>
      <c r="R57" s="268">
        <v>1056</v>
      </c>
      <c r="S57" s="268">
        <v>1056</v>
      </c>
      <c r="T57" s="278">
        <f t="shared" si="14"/>
        <v>0</v>
      </c>
      <c r="U57" s="282"/>
      <c r="V57" s="272"/>
      <c r="W57" s="187"/>
      <c r="X57" s="272"/>
      <c r="Y57" s="123"/>
      <c r="Z57" s="54"/>
      <c r="AA57" s="55">
        <f t="shared" si="2"/>
        <v>0</v>
      </c>
      <c r="AB57" s="56">
        <f t="shared" si="3"/>
        <v>0</v>
      </c>
      <c r="AC57" s="56"/>
      <c r="AD57" s="57">
        <f t="shared" si="4"/>
        <v>0</v>
      </c>
      <c r="AE57" s="87"/>
      <c r="AF57" s="59">
        <f t="shared" si="5"/>
        <v>0</v>
      </c>
      <c r="AG57" s="59">
        <f t="shared" si="6"/>
        <v>0</v>
      </c>
      <c r="AH57" s="59">
        <f t="shared" si="7"/>
        <v>0</v>
      </c>
      <c r="AI57" s="59">
        <f t="shared" si="8"/>
        <v>0</v>
      </c>
      <c r="AJ57" s="59">
        <f t="shared" si="9"/>
        <v>0</v>
      </c>
      <c r="AK57" s="59">
        <f t="shared" si="10"/>
        <v>0</v>
      </c>
      <c r="AL57" s="59">
        <f t="shared" si="11"/>
        <v>0</v>
      </c>
      <c r="AM57" s="27"/>
      <c r="AN57" s="60"/>
      <c r="AO57" s="60"/>
      <c r="AP57" s="61"/>
      <c r="AQ57" s="62"/>
      <c r="AR57" s="288"/>
      <c r="AS57" s="85"/>
      <c r="AT57" s="124"/>
    </row>
    <row r="58" spans="1:46" s="67" customFormat="1" ht="23.25" customHeight="1" x14ac:dyDescent="0.25">
      <c r="A58" s="177"/>
      <c r="B58" s="166"/>
      <c r="C58" s="179"/>
      <c r="D58" s="80"/>
      <c r="E58" s="80"/>
      <c r="F58" s="80"/>
      <c r="G58" s="88" t="s">
        <v>175</v>
      </c>
      <c r="H58" s="88">
        <v>45</v>
      </c>
      <c r="I58" s="88">
        <v>374</v>
      </c>
      <c r="J58" s="170" t="s">
        <v>57</v>
      </c>
      <c r="K58" s="191" t="s">
        <v>70</v>
      </c>
      <c r="L58" s="88">
        <v>76</v>
      </c>
      <c r="M58" s="88">
        <v>202</v>
      </c>
      <c r="N58" s="170" t="s">
        <v>57</v>
      </c>
      <c r="O58" s="286" t="s">
        <v>178</v>
      </c>
      <c r="P58" s="286" t="s">
        <v>142</v>
      </c>
      <c r="Q58" s="287"/>
      <c r="R58" s="268">
        <v>38</v>
      </c>
      <c r="S58" s="268">
        <v>12.5</v>
      </c>
      <c r="T58" s="278">
        <f t="shared" si="14"/>
        <v>25.5</v>
      </c>
      <c r="U58" s="282"/>
      <c r="V58" s="272"/>
      <c r="W58" s="187"/>
      <c r="X58" s="272"/>
      <c r="Y58" s="123"/>
      <c r="Z58" s="54"/>
      <c r="AA58" s="55">
        <f t="shared" si="2"/>
        <v>0</v>
      </c>
      <c r="AB58" s="56">
        <f t="shared" si="3"/>
        <v>0</v>
      </c>
      <c r="AC58" s="56"/>
      <c r="AD58" s="57">
        <f t="shared" si="4"/>
        <v>0</v>
      </c>
      <c r="AE58" s="87"/>
      <c r="AF58" s="59">
        <f t="shared" si="5"/>
        <v>0</v>
      </c>
      <c r="AG58" s="59">
        <f t="shared" si="6"/>
        <v>0</v>
      </c>
      <c r="AH58" s="59">
        <f t="shared" si="7"/>
        <v>0</v>
      </c>
      <c r="AI58" s="59">
        <f t="shared" si="8"/>
        <v>0</v>
      </c>
      <c r="AJ58" s="59">
        <f t="shared" si="9"/>
        <v>0</v>
      </c>
      <c r="AK58" s="59">
        <f t="shared" si="10"/>
        <v>0</v>
      </c>
      <c r="AL58" s="59">
        <f t="shared" si="11"/>
        <v>0</v>
      </c>
      <c r="AM58" s="27"/>
      <c r="AN58" s="60"/>
      <c r="AO58" s="60"/>
      <c r="AP58" s="61"/>
      <c r="AQ58" s="62"/>
      <c r="AR58" s="288"/>
      <c r="AS58" s="85"/>
      <c r="AT58" s="289" t="s">
        <v>181</v>
      </c>
    </row>
    <row r="59" spans="1:46" s="67" customFormat="1" ht="23.25" customHeight="1" x14ac:dyDescent="0.25">
      <c r="A59" s="177"/>
      <c r="B59" s="166"/>
      <c r="C59" s="179"/>
      <c r="D59" s="80"/>
      <c r="E59" s="80"/>
      <c r="F59" s="80"/>
      <c r="G59" s="88" t="s">
        <v>175</v>
      </c>
      <c r="H59" s="88">
        <v>45</v>
      </c>
      <c r="I59" s="88">
        <v>383</v>
      </c>
      <c r="J59" s="170" t="s">
        <v>57</v>
      </c>
      <c r="K59" s="191" t="s">
        <v>70</v>
      </c>
      <c r="L59" s="88">
        <v>76</v>
      </c>
      <c r="M59" s="88">
        <v>202</v>
      </c>
      <c r="N59" s="170" t="s">
        <v>57</v>
      </c>
      <c r="O59" s="286" t="s">
        <v>178</v>
      </c>
      <c r="P59" s="286" t="s">
        <v>142</v>
      </c>
      <c r="Q59" s="287"/>
      <c r="R59" s="268">
        <v>64</v>
      </c>
      <c r="S59" s="268">
        <v>64</v>
      </c>
      <c r="T59" s="278">
        <f t="shared" si="14"/>
        <v>0</v>
      </c>
      <c r="U59" s="282"/>
      <c r="V59" s="272"/>
      <c r="W59" s="187"/>
      <c r="X59" s="272"/>
      <c r="Y59" s="123"/>
      <c r="Z59" s="54"/>
      <c r="AA59" s="55">
        <f t="shared" si="2"/>
        <v>0</v>
      </c>
      <c r="AB59" s="56">
        <f t="shared" si="3"/>
        <v>0</v>
      </c>
      <c r="AC59" s="56"/>
      <c r="AD59" s="57">
        <f t="shared" si="4"/>
        <v>0</v>
      </c>
      <c r="AE59" s="87"/>
      <c r="AF59" s="59">
        <f t="shared" si="5"/>
        <v>0</v>
      </c>
      <c r="AG59" s="59">
        <f t="shared" si="6"/>
        <v>0</v>
      </c>
      <c r="AH59" s="59">
        <f t="shared" si="7"/>
        <v>0</v>
      </c>
      <c r="AI59" s="59">
        <f t="shared" si="8"/>
        <v>0</v>
      </c>
      <c r="AJ59" s="59">
        <f t="shared" si="9"/>
        <v>0</v>
      </c>
      <c r="AK59" s="59">
        <f t="shared" si="10"/>
        <v>0</v>
      </c>
      <c r="AL59" s="59">
        <f t="shared" si="11"/>
        <v>0</v>
      </c>
      <c r="AM59" s="27"/>
      <c r="AN59" s="60"/>
      <c r="AO59" s="60"/>
      <c r="AP59" s="61"/>
      <c r="AQ59" s="62"/>
      <c r="AR59" s="288"/>
      <c r="AS59" s="85"/>
      <c r="AT59" s="289"/>
    </row>
    <row r="60" spans="1:46" s="67" customFormat="1" ht="23.25" customHeight="1" x14ac:dyDescent="0.25">
      <c r="A60" s="177"/>
      <c r="B60" s="166"/>
      <c r="C60" s="179"/>
      <c r="D60" s="80"/>
      <c r="E60" s="80"/>
      <c r="F60" s="80"/>
      <c r="G60" s="88" t="s">
        <v>182</v>
      </c>
      <c r="H60" s="88">
        <v>113</v>
      </c>
      <c r="I60" s="88">
        <v>23</v>
      </c>
      <c r="J60" s="170" t="s">
        <v>57</v>
      </c>
      <c r="K60" s="191" t="s">
        <v>70</v>
      </c>
      <c r="L60" s="88">
        <v>54</v>
      </c>
      <c r="M60" s="88">
        <v>760</v>
      </c>
      <c r="N60" s="170" t="s">
        <v>57</v>
      </c>
      <c r="O60" s="286" t="s">
        <v>178</v>
      </c>
      <c r="P60" s="286" t="s">
        <v>142</v>
      </c>
      <c r="Q60" s="287"/>
      <c r="R60" s="268">
        <v>760</v>
      </c>
      <c r="S60" s="268">
        <v>760</v>
      </c>
      <c r="T60" s="278">
        <f t="shared" si="14"/>
        <v>0</v>
      </c>
      <c r="U60" s="282"/>
      <c r="V60" s="272"/>
      <c r="W60" s="187"/>
      <c r="X60" s="272"/>
      <c r="Y60" s="123"/>
      <c r="Z60" s="54"/>
      <c r="AA60" s="55">
        <f t="shared" si="2"/>
        <v>0</v>
      </c>
      <c r="AB60" s="56">
        <f t="shared" si="3"/>
        <v>0</v>
      </c>
      <c r="AC60" s="56"/>
      <c r="AD60" s="57">
        <f t="shared" si="4"/>
        <v>0</v>
      </c>
      <c r="AE60" s="87"/>
      <c r="AF60" s="59">
        <f t="shared" si="5"/>
        <v>0</v>
      </c>
      <c r="AG60" s="59">
        <f t="shared" si="6"/>
        <v>0</v>
      </c>
      <c r="AH60" s="59">
        <f t="shared" si="7"/>
        <v>0</v>
      </c>
      <c r="AI60" s="59">
        <f t="shared" si="8"/>
        <v>0</v>
      </c>
      <c r="AJ60" s="59">
        <f t="shared" si="9"/>
        <v>0</v>
      </c>
      <c r="AK60" s="59">
        <f t="shared" si="10"/>
        <v>0</v>
      </c>
      <c r="AL60" s="59">
        <f t="shared" si="11"/>
        <v>0</v>
      </c>
      <c r="AM60" s="27"/>
      <c r="AN60" s="60"/>
      <c r="AO60" s="60"/>
      <c r="AP60" s="61"/>
      <c r="AQ60" s="62"/>
      <c r="AR60" s="288"/>
      <c r="AS60" s="85"/>
      <c r="AT60" s="289"/>
    </row>
    <row r="61" spans="1:46" s="67" customFormat="1" ht="23.25" customHeight="1" x14ac:dyDescent="0.25">
      <c r="A61" s="177"/>
      <c r="B61" s="166"/>
      <c r="C61" s="179"/>
      <c r="D61" s="80"/>
      <c r="E61" s="80"/>
      <c r="F61" s="80"/>
      <c r="G61" s="88" t="s">
        <v>183</v>
      </c>
      <c r="H61" s="88">
        <v>110</v>
      </c>
      <c r="I61" s="88">
        <v>37</v>
      </c>
      <c r="J61" s="170" t="s">
        <v>57</v>
      </c>
      <c r="K61" s="191" t="s">
        <v>70</v>
      </c>
      <c r="L61" s="88">
        <v>10</v>
      </c>
      <c r="M61" s="88">
        <v>1512</v>
      </c>
      <c r="N61" s="170" t="s">
        <v>57</v>
      </c>
      <c r="O61" s="286" t="s">
        <v>178</v>
      </c>
      <c r="P61" s="286" t="s">
        <v>142</v>
      </c>
      <c r="Q61" s="287"/>
      <c r="R61" s="268">
        <v>1512</v>
      </c>
      <c r="S61" s="268">
        <v>1507.7</v>
      </c>
      <c r="T61" s="278">
        <f t="shared" si="14"/>
        <v>4.2999999999999545</v>
      </c>
      <c r="U61" s="282"/>
      <c r="V61" s="272"/>
      <c r="W61" s="187"/>
      <c r="X61" s="272"/>
      <c r="Y61" s="123"/>
      <c r="Z61" s="54"/>
      <c r="AA61" s="55">
        <f t="shared" si="2"/>
        <v>0</v>
      </c>
      <c r="AB61" s="56">
        <f t="shared" si="3"/>
        <v>0</v>
      </c>
      <c r="AC61" s="56"/>
      <c r="AD61" s="57">
        <f t="shared" si="4"/>
        <v>0</v>
      </c>
      <c r="AE61" s="87"/>
      <c r="AF61" s="59">
        <f t="shared" si="5"/>
        <v>0</v>
      </c>
      <c r="AG61" s="59">
        <f t="shared" si="6"/>
        <v>0</v>
      </c>
      <c r="AH61" s="59">
        <f t="shared" si="7"/>
        <v>0</v>
      </c>
      <c r="AI61" s="59">
        <f t="shared" si="8"/>
        <v>0</v>
      </c>
      <c r="AJ61" s="59">
        <f t="shared" si="9"/>
        <v>0</v>
      </c>
      <c r="AK61" s="59">
        <f t="shared" si="10"/>
        <v>0</v>
      </c>
      <c r="AL61" s="59">
        <f t="shared" si="11"/>
        <v>0</v>
      </c>
      <c r="AM61" s="27"/>
      <c r="AN61" s="60"/>
      <c r="AO61" s="60"/>
      <c r="AP61" s="61"/>
      <c r="AQ61" s="62"/>
      <c r="AR61" s="288"/>
      <c r="AS61" s="85"/>
      <c r="AT61" s="289"/>
    </row>
    <row r="62" spans="1:46" s="67" customFormat="1" ht="23.25" customHeight="1" x14ac:dyDescent="0.25">
      <c r="A62" s="125"/>
      <c r="B62" s="166"/>
      <c r="C62" s="182"/>
      <c r="D62" s="69"/>
      <c r="E62" s="69"/>
      <c r="F62" s="69"/>
      <c r="G62" s="88" t="s">
        <v>175</v>
      </c>
      <c r="H62" s="88">
        <v>45</v>
      </c>
      <c r="I62" s="88">
        <v>371</v>
      </c>
      <c r="J62" s="170" t="s">
        <v>57</v>
      </c>
      <c r="K62" s="191" t="s">
        <v>70</v>
      </c>
      <c r="L62" s="88">
        <v>75</v>
      </c>
      <c r="M62" s="88">
        <v>329</v>
      </c>
      <c r="N62" s="170" t="s">
        <v>57</v>
      </c>
      <c r="O62" s="286" t="s">
        <v>178</v>
      </c>
      <c r="P62" s="286" t="s">
        <v>142</v>
      </c>
      <c r="Q62" s="285"/>
      <c r="R62" s="268">
        <v>259</v>
      </c>
      <c r="S62" s="268">
        <v>224.6</v>
      </c>
      <c r="T62" s="278">
        <f t="shared" si="14"/>
        <v>34.400000000000006</v>
      </c>
      <c r="U62" s="281"/>
      <c r="V62" s="274"/>
      <c r="W62" s="126"/>
      <c r="X62" s="274"/>
      <c r="Y62" s="123"/>
      <c r="Z62" s="54"/>
      <c r="AA62" s="55">
        <f t="shared" si="2"/>
        <v>0</v>
      </c>
      <c r="AB62" s="56">
        <f t="shared" si="3"/>
        <v>0</v>
      </c>
      <c r="AC62" s="56"/>
      <c r="AD62" s="57">
        <f t="shared" si="4"/>
        <v>0</v>
      </c>
      <c r="AE62" s="87"/>
      <c r="AF62" s="59">
        <f t="shared" si="5"/>
        <v>0</v>
      </c>
      <c r="AG62" s="59">
        <f t="shared" si="6"/>
        <v>0</v>
      </c>
      <c r="AH62" s="59">
        <f t="shared" si="7"/>
        <v>0</v>
      </c>
      <c r="AI62" s="59">
        <f t="shared" si="8"/>
        <v>0</v>
      </c>
      <c r="AJ62" s="59">
        <f t="shared" si="9"/>
        <v>0</v>
      </c>
      <c r="AK62" s="59">
        <f t="shared" si="10"/>
        <v>0</v>
      </c>
      <c r="AL62" s="59">
        <f t="shared" si="11"/>
        <v>0</v>
      </c>
      <c r="AM62" s="27"/>
      <c r="AN62" s="60"/>
      <c r="AO62" s="60"/>
      <c r="AP62" s="61"/>
      <c r="AQ62" s="62"/>
      <c r="AR62" s="290"/>
      <c r="AS62" s="90"/>
      <c r="AT62" s="289"/>
    </row>
    <row r="63" spans="1:46" s="67" customFormat="1" ht="23.25" customHeight="1" x14ac:dyDescent="0.25">
      <c r="A63" s="118">
        <f>COUNTA($A$6:A62)</f>
        <v>20</v>
      </c>
      <c r="B63" s="74" t="s">
        <v>184</v>
      </c>
      <c r="C63" s="74">
        <v>3</v>
      </c>
      <c r="D63" s="46" t="s">
        <v>90</v>
      </c>
      <c r="E63" s="46" t="s">
        <v>185</v>
      </c>
      <c r="F63" s="46">
        <v>1960</v>
      </c>
      <c r="G63" s="276" t="s">
        <v>83</v>
      </c>
      <c r="H63" s="43">
        <v>115</v>
      </c>
      <c r="I63" s="43">
        <v>4</v>
      </c>
      <c r="J63" s="43" t="s">
        <v>57</v>
      </c>
      <c r="K63" s="43"/>
      <c r="L63" s="43"/>
      <c r="M63" s="43"/>
      <c r="N63" s="277"/>
      <c r="O63" s="286"/>
      <c r="P63" s="291"/>
      <c r="Q63" s="291"/>
      <c r="R63" s="278">
        <v>577</v>
      </c>
      <c r="S63" s="278">
        <v>577</v>
      </c>
      <c r="T63" s="278">
        <f t="shared" si="14"/>
        <v>0</v>
      </c>
      <c r="U63" s="279">
        <f>SUM(S63:S68)</f>
        <v>3093</v>
      </c>
      <c r="V63" s="279">
        <v>2639</v>
      </c>
      <c r="W63" s="122">
        <f>U63-V63</f>
        <v>454</v>
      </c>
      <c r="X63" s="279">
        <v>3228</v>
      </c>
      <c r="Y63" s="123"/>
      <c r="Z63" s="54">
        <f t="shared" si="1"/>
        <v>95.817843866171003</v>
      </c>
      <c r="AA63" s="55">
        <f t="shared" si="2"/>
        <v>958830000</v>
      </c>
      <c r="AB63" s="56">
        <f t="shared" si="3"/>
        <v>20320300</v>
      </c>
      <c r="AC63" s="56">
        <f>'[1]20. Nguyễn Văn Hiếu'!J89</f>
        <v>6027750</v>
      </c>
      <c r="AD63" s="57">
        <f t="shared" si="4"/>
        <v>985178050</v>
      </c>
      <c r="AE63" s="87">
        <v>5</v>
      </c>
      <c r="AF63" s="59">
        <f t="shared" si="5"/>
        <v>2397075000</v>
      </c>
      <c r="AG63" s="59">
        <f t="shared" si="6"/>
        <v>0</v>
      </c>
      <c r="AH63" s="59">
        <f t="shared" si="7"/>
        <v>0</v>
      </c>
      <c r="AI63" s="59">
        <f t="shared" si="8"/>
        <v>29880000</v>
      </c>
      <c r="AJ63" s="59">
        <f t="shared" si="9"/>
        <v>10000000</v>
      </c>
      <c r="AK63" s="59">
        <f t="shared" si="10"/>
        <v>2436955000</v>
      </c>
      <c r="AL63" s="59">
        <f t="shared" si="11"/>
        <v>3422133050</v>
      </c>
      <c r="AM63" s="27"/>
      <c r="AN63" s="60"/>
      <c r="AO63" s="60"/>
      <c r="AP63" s="61"/>
      <c r="AQ63" s="62"/>
      <c r="AR63" s="78" t="s">
        <v>186</v>
      </c>
      <c r="AS63" s="94" t="s">
        <v>187</v>
      </c>
    </row>
    <row r="64" spans="1:46" s="67" customFormat="1" ht="23.25" customHeight="1" x14ac:dyDescent="0.25">
      <c r="A64" s="177"/>
      <c r="B64" s="82"/>
      <c r="C64" s="82"/>
      <c r="D64" s="80"/>
      <c r="E64" s="80"/>
      <c r="F64" s="80"/>
      <c r="G64" s="276" t="s">
        <v>83</v>
      </c>
      <c r="H64" s="43">
        <v>115</v>
      </c>
      <c r="I64" s="43">
        <v>17</v>
      </c>
      <c r="J64" s="43" t="s">
        <v>57</v>
      </c>
      <c r="K64" s="43"/>
      <c r="L64" s="43"/>
      <c r="M64" s="43"/>
      <c r="N64" s="277"/>
      <c r="O64" s="286"/>
      <c r="P64" s="291"/>
      <c r="Q64" s="291"/>
      <c r="R64" s="278">
        <v>454</v>
      </c>
      <c r="S64" s="278">
        <v>454</v>
      </c>
      <c r="T64" s="278">
        <f t="shared" si="14"/>
        <v>0</v>
      </c>
      <c r="U64" s="282"/>
      <c r="V64" s="282"/>
      <c r="W64" s="187"/>
      <c r="X64" s="282"/>
      <c r="Y64" s="123"/>
      <c r="Z64" s="54"/>
      <c r="AA64" s="55">
        <f t="shared" si="2"/>
        <v>0</v>
      </c>
      <c r="AB64" s="56">
        <f t="shared" si="3"/>
        <v>0</v>
      </c>
      <c r="AC64" s="56"/>
      <c r="AD64" s="57">
        <f t="shared" si="4"/>
        <v>0</v>
      </c>
      <c r="AE64" s="87"/>
      <c r="AF64" s="59">
        <f t="shared" si="5"/>
        <v>0</v>
      </c>
      <c r="AG64" s="59">
        <f t="shared" si="6"/>
        <v>0</v>
      </c>
      <c r="AH64" s="59">
        <f t="shared" si="7"/>
        <v>0</v>
      </c>
      <c r="AI64" s="59">
        <f t="shared" si="8"/>
        <v>0</v>
      </c>
      <c r="AJ64" s="59">
        <f t="shared" si="9"/>
        <v>0</v>
      </c>
      <c r="AK64" s="59">
        <f t="shared" si="10"/>
        <v>0</v>
      </c>
      <c r="AL64" s="59">
        <f t="shared" si="11"/>
        <v>0</v>
      </c>
      <c r="AM64" s="27"/>
      <c r="AN64" s="60"/>
      <c r="AO64" s="60"/>
      <c r="AP64" s="61"/>
      <c r="AQ64" s="62"/>
      <c r="AR64" s="288"/>
      <c r="AS64" s="97"/>
    </row>
    <row r="65" spans="1:45" s="67" customFormat="1" ht="23.25" customHeight="1" x14ac:dyDescent="0.25">
      <c r="A65" s="177"/>
      <c r="B65" s="82"/>
      <c r="C65" s="82"/>
      <c r="D65" s="80"/>
      <c r="E65" s="80"/>
      <c r="F65" s="80"/>
      <c r="G65" s="276" t="s">
        <v>188</v>
      </c>
      <c r="H65" s="43">
        <v>115</v>
      </c>
      <c r="I65" s="43">
        <v>22</v>
      </c>
      <c r="J65" s="43" t="s">
        <v>57</v>
      </c>
      <c r="K65" s="43"/>
      <c r="L65" s="43"/>
      <c r="M65" s="43"/>
      <c r="N65" s="277"/>
      <c r="O65" s="286"/>
      <c r="P65" s="291"/>
      <c r="Q65" s="291"/>
      <c r="R65" s="278">
        <v>930</v>
      </c>
      <c r="S65" s="278">
        <v>930</v>
      </c>
      <c r="T65" s="278">
        <f t="shared" si="14"/>
        <v>0</v>
      </c>
      <c r="U65" s="282"/>
      <c r="V65" s="282"/>
      <c r="W65" s="187"/>
      <c r="X65" s="282"/>
      <c r="Y65" s="123"/>
      <c r="Z65" s="54"/>
      <c r="AA65" s="55">
        <f t="shared" si="2"/>
        <v>0</v>
      </c>
      <c r="AB65" s="56">
        <f t="shared" si="3"/>
        <v>0</v>
      </c>
      <c r="AC65" s="56"/>
      <c r="AD65" s="57">
        <f t="shared" si="4"/>
        <v>0</v>
      </c>
      <c r="AE65" s="87"/>
      <c r="AF65" s="59">
        <f t="shared" si="5"/>
        <v>0</v>
      </c>
      <c r="AG65" s="59">
        <f t="shared" si="6"/>
        <v>0</v>
      </c>
      <c r="AH65" s="59">
        <f t="shared" si="7"/>
        <v>0</v>
      </c>
      <c r="AI65" s="59">
        <f t="shared" si="8"/>
        <v>0</v>
      </c>
      <c r="AJ65" s="59">
        <f t="shared" si="9"/>
        <v>0</v>
      </c>
      <c r="AK65" s="59">
        <f t="shared" si="10"/>
        <v>0</v>
      </c>
      <c r="AL65" s="59">
        <f t="shared" si="11"/>
        <v>0</v>
      </c>
      <c r="AM65" s="27"/>
      <c r="AN65" s="60"/>
      <c r="AO65" s="60"/>
      <c r="AP65" s="61"/>
      <c r="AQ65" s="62"/>
      <c r="AR65" s="288"/>
      <c r="AS65" s="97"/>
    </row>
    <row r="66" spans="1:45" s="67" customFormat="1" ht="23.25" customHeight="1" x14ac:dyDescent="0.25">
      <c r="A66" s="177"/>
      <c r="B66" s="82"/>
      <c r="C66" s="82"/>
      <c r="D66" s="80"/>
      <c r="E66" s="80"/>
      <c r="F66" s="80"/>
      <c r="G66" s="276" t="s">
        <v>83</v>
      </c>
      <c r="H66" s="43">
        <v>113</v>
      </c>
      <c r="I66" s="43">
        <v>78</v>
      </c>
      <c r="J66" s="43" t="s">
        <v>57</v>
      </c>
      <c r="K66" s="43"/>
      <c r="L66" s="43"/>
      <c r="M66" s="43"/>
      <c r="N66" s="277"/>
      <c r="O66" s="286"/>
      <c r="P66" s="291"/>
      <c r="Q66" s="291"/>
      <c r="R66" s="278">
        <v>954</v>
      </c>
      <c r="S66" s="278">
        <v>954</v>
      </c>
      <c r="T66" s="278">
        <f t="shared" si="14"/>
        <v>0</v>
      </c>
      <c r="U66" s="282"/>
      <c r="V66" s="282"/>
      <c r="W66" s="187"/>
      <c r="X66" s="282"/>
      <c r="Y66" s="123"/>
      <c r="Z66" s="54"/>
      <c r="AA66" s="55">
        <f t="shared" si="2"/>
        <v>0</v>
      </c>
      <c r="AB66" s="56">
        <f t="shared" si="3"/>
        <v>0</v>
      </c>
      <c r="AC66" s="56"/>
      <c r="AD66" s="57">
        <f t="shared" si="4"/>
        <v>0</v>
      </c>
      <c r="AE66" s="87"/>
      <c r="AF66" s="59">
        <f t="shared" si="5"/>
        <v>0</v>
      </c>
      <c r="AG66" s="59">
        <f t="shared" si="6"/>
        <v>0</v>
      </c>
      <c r="AH66" s="59">
        <f t="shared" si="7"/>
        <v>0</v>
      </c>
      <c r="AI66" s="59">
        <f t="shared" si="8"/>
        <v>0</v>
      </c>
      <c r="AJ66" s="59">
        <f t="shared" si="9"/>
        <v>0</v>
      </c>
      <c r="AK66" s="59">
        <f t="shared" si="10"/>
        <v>0</v>
      </c>
      <c r="AL66" s="59">
        <f t="shared" si="11"/>
        <v>0</v>
      </c>
      <c r="AM66" s="27"/>
      <c r="AN66" s="60"/>
      <c r="AO66" s="60"/>
      <c r="AP66" s="61"/>
      <c r="AQ66" s="62"/>
      <c r="AR66" s="288"/>
      <c r="AS66" s="97"/>
    </row>
    <row r="67" spans="1:45" s="67" customFormat="1" ht="23.25" customHeight="1" x14ac:dyDescent="0.25">
      <c r="A67" s="177"/>
      <c r="B67" s="82"/>
      <c r="C67" s="82"/>
      <c r="D67" s="80"/>
      <c r="E67" s="80"/>
      <c r="F67" s="80"/>
      <c r="G67" s="276" t="s">
        <v>69</v>
      </c>
      <c r="H67" s="43">
        <v>47</v>
      </c>
      <c r="I67" s="43">
        <v>94</v>
      </c>
      <c r="J67" s="43" t="s">
        <v>57</v>
      </c>
      <c r="K67" s="43"/>
      <c r="L67" s="43"/>
      <c r="M67" s="43"/>
      <c r="N67" s="277"/>
      <c r="O67" s="286"/>
      <c r="P67" s="291"/>
      <c r="Q67" s="291"/>
      <c r="R67" s="278">
        <v>125</v>
      </c>
      <c r="S67" s="278">
        <v>125</v>
      </c>
      <c r="T67" s="278">
        <f t="shared" si="14"/>
        <v>0</v>
      </c>
      <c r="U67" s="282"/>
      <c r="V67" s="282"/>
      <c r="W67" s="187"/>
      <c r="X67" s="282"/>
      <c r="Y67" s="123"/>
      <c r="Z67" s="54"/>
      <c r="AA67" s="55">
        <f t="shared" si="2"/>
        <v>0</v>
      </c>
      <c r="AB67" s="56">
        <f t="shared" si="3"/>
        <v>0</v>
      </c>
      <c r="AC67" s="56"/>
      <c r="AD67" s="57">
        <f t="shared" si="4"/>
        <v>0</v>
      </c>
      <c r="AE67" s="87"/>
      <c r="AF67" s="59">
        <f t="shared" si="5"/>
        <v>0</v>
      </c>
      <c r="AG67" s="59">
        <f t="shared" si="6"/>
        <v>0</v>
      </c>
      <c r="AH67" s="59">
        <f t="shared" si="7"/>
        <v>0</v>
      </c>
      <c r="AI67" s="59">
        <f t="shared" si="8"/>
        <v>0</v>
      </c>
      <c r="AJ67" s="59">
        <f t="shared" si="9"/>
        <v>0</v>
      </c>
      <c r="AK67" s="59">
        <f t="shared" si="10"/>
        <v>0</v>
      </c>
      <c r="AL67" s="59">
        <f t="shared" si="11"/>
        <v>0</v>
      </c>
      <c r="AM67" s="27"/>
      <c r="AN67" s="60"/>
      <c r="AO67" s="60"/>
      <c r="AP67" s="61"/>
      <c r="AQ67" s="62"/>
      <c r="AR67" s="288"/>
      <c r="AS67" s="97"/>
    </row>
    <row r="68" spans="1:45" s="67" customFormat="1" ht="23.25" customHeight="1" x14ac:dyDescent="0.25">
      <c r="A68" s="125"/>
      <c r="B68" s="86"/>
      <c r="C68" s="86"/>
      <c r="D68" s="69"/>
      <c r="E68" s="69"/>
      <c r="F68" s="69"/>
      <c r="G68" s="276" t="s">
        <v>69</v>
      </c>
      <c r="H68" s="43">
        <v>47</v>
      </c>
      <c r="I68" s="43">
        <v>193</v>
      </c>
      <c r="J68" s="43" t="s">
        <v>57</v>
      </c>
      <c r="K68" s="43"/>
      <c r="L68" s="43"/>
      <c r="M68" s="43"/>
      <c r="N68" s="277"/>
      <c r="O68" s="286"/>
      <c r="P68" s="291"/>
      <c r="Q68" s="291"/>
      <c r="R68" s="278">
        <v>53</v>
      </c>
      <c r="S68" s="278">
        <v>53</v>
      </c>
      <c r="T68" s="278">
        <f t="shared" si="14"/>
        <v>0</v>
      </c>
      <c r="U68" s="281"/>
      <c r="V68" s="281"/>
      <c r="W68" s="126"/>
      <c r="X68" s="281"/>
      <c r="Y68" s="123"/>
      <c r="Z68" s="54"/>
      <c r="AA68" s="55">
        <f t="shared" si="2"/>
        <v>0</v>
      </c>
      <c r="AB68" s="56">
        <f t="shared" si="3"/>
        <v>0</v>
      </c>
      <c r="AC68" s="56"/>
      <c r="AD68" s="57">
        <f t="shared" si="4"/>
        <v>0</v>
      </c>
      <c r="AE68" s="87"/>
      <c r="AF68" s="59">
        <f t="shared" si="5"/>
        <v>0</v>
      </c>
      <c r="AG68" s="59">
        <f t="shared" si="6"/>
        <v>0</v>
      </c>
      <c r="AH68" s="59">
        <f t="shared" si="7"/>
        <v>0</v>
      </c>
      <c r="AI68" s="59">
        <f t="shared" si="8"/>
        <v>0</v>
      </c>
      <c r="AJ68" s="59">
        <f t="shared" si="9"/>
        <v>0</v>
      </c>
      <c r="AK68" s="59">
        <f t="shared" si="10"/>
        <v>0</v>
      </c>
      <c r="AL68" s="59">
        <f t="shared" si="11"/>
        <v>0</v>
      </c>
      <c r="AM68" s="27"/>
      <c r="AN68" s="60"/>
      <c r="AO68" s="60"/>
      <c r="AP68" s="61"/>
      <c r="AQ68" s="62"/>
      <c r="AR68" s="290"/>
      <c r="AS68" s="110"/>
    </row>
    <row r="69" spans="1:45" s="67" customFormat="1" ht="37.5" customHeight="1" x14ac:dyDescent="0.25">
      <c r="A69" s="118">
        <f>COUNTA($A$6:A68)</f>
        <v>21</v>
      </c>
      <c r="B69" s="264" t="s">
        <v>189</v>
      </c>
      <c r="C69" s="264">
        <v>2</v>
      </c>
      <c r="D69" s="46" t="s">
        <v>90</v>
      </c>
      <c r="E69" s="264"/>
      <c r="F69" s="74">
        <v>1963</v>
      </c>
      <c r="G69" s="88" t="s">
        <v>190</v>
      </c>
      <c r="H69" s="88">
        <v>45</v>
      </c>
      <c r="I69" s="88">
        <v>269</v>
      </c>
      <c r="J69" s="170" t="s">
        <v>57</v>
      </c>
      <c r="K69" s="191" t="s">
        <v>70</v>
      </c>
      <c r="L69" s="88">
        <v>14</v>
      </c>
      <c r="M69" s="88">
        <v>178</v>
      </c>
      <c r="N69" s="170" t="s">
        <v>57</v>
      </c>
      <c r="O69" s="286" t="s">
        <v>191</v>
      </c>
      <c r="P69" s="286" t="s">
        <v>192</v>
      </c>
      <c r="Q69" s="292" t="s">
        <v>60</v>
      </c>
      <c r="R69" s="268">
        <v>83</v>
      </c>
      <c r="S69" s="268">
        <v>83</v>
      </c>
      <c r="T69" s="278">
        <f t="shared" si="14"/>
        <v>0</v>
      </c>
      <c r="U69" s="279">
        <f>SUM(S69:S70)</f>
        <v>2105</v>
      </c>
      <c r="V69" s="279">
        <f>U69</f>
        <v>2105</v>
      </c>
      <c r="W69" s="122">
        <f>U69-V69</f>
        <v>0</v>
      </c>
      <c r="X69" s="279">
        <v>2232</v>
      </c>
      <c r="Y69" s="123"/>
      <c r="Z69" s="54">
        <f t="shared" si="1"/>
        <v>94.3100358422939</v>
      </c>
      <c r="AA69" s="55">
        <f t="shared" si="2"/>
        <v>652550000</v>
      </c>
      <c r="AB69" s="56">
        <f t="shared" si="3"/>
        <v>16208500</v>
      </c>
      <c r="AC69" s="56"/>
      <c r="AD69" s="57">
        <f t="shared" si="4"/>
        <v>668758500</v>
      </c>
      <c r="AE69" s="87">
        <v>3</v>
      </c>
      <c r="AF69" s="59">
        <f t="shared" si="5"/>
        <v>1631375000</v>
      </c>
      <c r="AG69" s="59">
        <f t="shared" si="6"/>
        <v>0</v>
      </c>
      <c r="AH69" s="59">
        <f t="shared" si="7"/>
        <v>0</v>
      </c>
      <c r="AI69" s="59">
        <f t="shared" si="8"/>
        <v>17928000</v>
      </c>
      <c r="AJ69" s="59">
        <f t="shared" si="9"/>
        <v>10000000</v>
      </c>
      <c r="AK69" s="59">
        <f t="shared" si="10"/>
        <v>1659303000</v>
      </c>
      <c r="AL69" s="59">
        <f t="shared" si="11"/>
        <v>2328061500</v>
      </c>
      <c r="AM69" s="27"/>
      <c r="AN69" s="60"/>
      <c r="AO69" s="60"/>
      <c r="AP69" s="61"/>
      <c r="AQ69" s="62"/>
      <c r="AR69" s="78" t="s">
        <v>193</v>
      </c>
      <c r="AS69" s="94" t="s">
        <v>73</v>
      </c>
    </row>
    <row r="70" spans="1:45" s="67" customFormat="1" ht="33" customHeight="1" x14ac:dyDescent="0.25">
      <c r="A70" s="125"/>
      <c r="B70" s="40"/>
      <c r="C70" s="40"/>
      <c r="D70" s="69"/>
      <c r="E70" s="40"/>
      <c r="F70" s="86"/>
      <c r="G70" s="88" t="s">
        <v>180</v>
      </c>
      <c r="H70" s="88">
        <v>80</v>
      </c>
      <c r="I70" s="88">
        <v>46</v>
      </c>
      <c r="J70" s="170" t="s">
        <v>57</v>
      </c>
      <c r="K70" s="191">
        <v>9</v>
      </c>
      <c r="L70" s="88">
        <v>8</v>
      </c>
      <c r="M70" s="88">
        <v>2126</v>
      </c>
      <c r="N70" s="170" t="s">
        <v>57</v>
      </c>
      <c r="O70" s="286" t="s">
        <v>191</v>
      </c>
      <c r="P70" s="286" t="s">
        <v>192</v>
      </c>
      <c r="Q70" s="293"/>
      <c r="R70" s="268">
        <v>2022</v>
      </c>
      <c r="S70" s="268">
        <v>2022</v>
      </c>
      <c r="T70" s="278">
        <f t="shared" si="14"/>
        <v>0</v>
      </c>
      <c r="U70" s="281"/>
      <c r="V70" s="281"/>
      <c r="W70" s="126"/>
      <c r="X70" s="281"/>
      <c r="Y70" s="123"/>
      <c r="Z70" s="54"/>
      <c r="AA70" s="55">
        <f t="shared" si="2"/>
        <v>0</v>
      </c>
      <c r="AB70" s="56">
        <f t="shared" si="3"/>
        <v>0</v>
      </c>
      <c r="AC70" s="56"/>
      <c r="AD70" s="57">
        <f t="shared" si="4"/>
        <v>0</v>
      </c>
      <c r="AE70" s="87"/>
      <c r="AF70" s="59">
        <f t="shared" si="5"/>
        <v>0</v>
      </c>
      <c r="AG70" s="59">
        <f t="shared" si="6"/>
        <v>0</v>
      </c>
      <c r="AH70" s="59">
        <f t="shared" si="7"/>
        <v>0</v>
      </c>
      <c r="AI70" s="59">
        <f t="shared" si="8"/>
        <v>0</v>
      </c>
      <c r="AJ70" s="59">
        <f t="shared" si="9"/>
        <v>0</v>
      </c>
      <c r="AK70" s="59">
        <f t="shared" si="10"/>
        <v>0</v>
      </c>
      <c r="AL70" s="59">
        <f t="shared" si="11"/>
        <v>0</v>
      </c>
      <c r="AM70" s="27"/>
      <c r="AN70" s="60"/>
      <c r="AO70" s="60"/>
      <c r="AP70" s="61"/>
      <c r="AQ70" s="62"/>
      <c r="AR70" s="89"/>
      <c r="AS70" s="110"/>
    </row>
    <row r="71" spans="1:45" s="67" customFormat="1" ht="23.25" customHeight="1" x14ac:dyDescent="0.25">
      <c r="A71" s="118">
        <f>COUNTA($A$6:A70)</f>
        <v>22</v>
      </c>
      <c r="B71" s="74" t="s">
        <v>194</v>
      </c>
      <c r="C71" s="40">
        <v>3</v>
      </c>
      <c r="D71" s="46" t="s">
        <v>90</v>
      </c>
      <c r="E71" s="275" t="s">
        <v>195</v>
      </c>
      <c r="F71" s="275">
        <v>1952</v>
      </c>
      <c r="G71" s="199" t="s">
        <v>69</v>
      </c>
      <c r="H71" s="43">
        <v>47</v>
      </c>
      <c r="I71" s="43">
        <v>227</v>
      </c>
      <c r="J71" s="43" t="s">
        <v>57</v>
      </c>
      <c r="K71" s="44" t="s">
        <v>70</v>
      </c>
      <c r="L71" s="43">
        <v>86</v>
      </c>
      <c r="M71" s="43">
        <v>273</v>
      </c>
      <c r="N71" s="43" t="s">
        <v>57</v>
      </c>
      <c r="O71" s="276" t="s">
        <v>196</v>
      </c>
      <c r="P71" s="277">
        <v>42731</v>
      </c>
      <c r="Q71" s="293"/>
      <c r="R71" s="278">
        <v>188</v>
      </c>
      <c r="S71" s="278">
        <v>188</v>
      </c>
      <c r="T71" s="269">
        <f t="shared" si="14"/>
        <v>0</v>
      </c>
      <c r="U71" s="279">
        <f>SUM(S71:S74)</f>
        <v>3428</v>
      </c>
      <c r="V71" s="122">
        <v>2774</v>
      </c>
      <c r="W71" s="122">
        <f>U71-V71</f>
        <v>654</v>
      </c>
      <c r="X71" s="279">
        <v>3534</v>
      </c>
      <c r="Y71" s="123"/>
      <c r="Z71" s="54">
        <f t="shared" si="1"/>
        <v>97.000565930956427</v>
      </c>
      <c r="AA71" s="55">
        <f t="shared" ref="AA71:AA93" si="15">U71*155000*2</f>
        <v>1062680000</v>
      </c>
      <c r="AB71" s="56">
        <f t="shared" si="3"/>
        <v>21359800</v>
      </c>
      <c r="AC71" s="56"/>
      <c r="AD71" s="57">
        <f t="shared" si="4"/>
        <v>1084039800</v>
      </c>
      <c r="AE71" s="87">
        <v>3</v>
      </c>
      <c r="AF71" s="59">
        <f t="shared" ref="AF71:AF93" si="16">+U71*155000*5</f>
        <v>2656700000</v>
      </c>
      <c r="AG71" s="59">
        <f t="shared" si="6"/>
        <v>0</v>
      </c>
      <c r="AH71" s="59">
        <f t="shared" si="7"/>
        <v>0</v>
      </c>
      <c r="AI71" s="59">
        <f t="shared" si="8"/>
        <v>17928000</v>
      </c>
      <c r="AJ71" s="59">
        <f t="shared" ref="AJ71:AJ93" si="17">IF(U71*10000&gt;10000000,10000000,U71*10000)</f>
        <v>10000000</v>
      </c>
      <c r="AK71" s="59">
        <f t="shared" ref="AK71:AK93" si="18">+SUM(AF71:AJ71)</f>
        <v>2684628000</v>
      </c>
      <c r="AL71" s="59">
        <f t="shared" ref="AL71:AL93" si="19">+AD71+AK71</f>
        <v>3768667800</v>
      </c>
      <c r="AM71" s="27"/>
      <c r="AN71" s="60"/>
      <c r="AO71" s="60"/>
      <c r="AP71" s="61"/>
      <c r="AQ71" s="62"/>
      <c r="AR71" s="78" t="s">
        <v>197</v>
      </c>
      <c r="AS71" s="94" t="s">
        <v>73</v>
      </c>
    </row>
    <row r="72" spans="1:45" s="67" customFormat="1" ht="23.25" customHeight="1" x14ac:dyDescent="0.25">
      <c r="A72" s="177"/>
      <c r="B72" s="82"/>
      <c r="C72" s="40"/>
      <c r="D72" s="80"/>
      <c r="E72" s="80"/>
      <c r="F72" s="294"/>
      <c r="G72" s="199" t="s">
        <v>198</v>
      </c>
      <c r="H72" s="43">
        <v>45</v>
      </c>
      <c r="I72" s="43">
        <v>99</v>
      </c>
      <c r="J72" s="43" t="s">
        <v>57</v>
      </c>
      <c r="K72" s="44" t="s">
        <v>70</v>
      </c>
      <c r="L72" s="43">
        <v>45</v>
      </c>
      <c r="M72" s="43">
        <v>2501</v>
      </c>
      <c r="N72" s="43" t="s">
        <v>57</v>
      </c>
      <c r="O72" s="276" t="s">
        <v>196</v>
      </c>
      <c r="P72" s="277">
        <v>42731</v>
      </c>
      <c r="Q72" s="293"/>
      <c r="R72" s="278">
        <v>2501</v>
      </c>
      <c r="S72" s="278">
        <v>2501</v>
      </c>
      <c r="T72" s="269">
        <f t="shared" si="14"/>
        <v>0</v>
      </c>
      <c r="U72" s="282"/>
      <c r="V72" s="187"/>
      <c r="W72" s="187"/>
      <c r="X72" s="282"/>
      <c r="Y72" s="123"/>
      <c r="Z72" s="54"/>
      <c r="AA72" s="55">
        <f t="shared" si="15"/>
        <v>0</v>
      </c>
      <c r="AB72" s="56">
        <f t="shared" ref="AB72:AB93" si="20">V72*7700</f>
        <v>0</v>
      </c>
      <c r="AC72" s="56"/>
      <c r="AD72" s="57">
        <f t="shared" ref="AD72:AD93" si="21">SUM(AA72:AC72)</f>
        <v>0</v>
      </c>
      <c r="AE72" s="87"/>
      <c r="AF72" s="59">
        <f t="shared" si="16"/>
        <v>0</v>
      </c>
      <c r="AG72" s="59">
        <f t="shared" ref="AG72:AG93" si="22">IF(AND(Z72&lt;30,Z72&gt;0),1494000,0)*AE72</f>
        <v>0</v>
      </c>
      <c r="AH72" s="59">
        <f t="shared" ref="AH72:AH93" si="23">IF(AND(Z72&gt;=30,Z72&lt;=70),2988000,0)*AE72</f>
        <v>0</v>
      </c>
      <c r="AI72" s="59">
        <f t="shared" ref="AI72:AI93" si="24">IF(AND(Z72&gt;70),5976000,0)*AE72</f>
        <v>0</v>
      </c>
      <c r="AJ72" s="59">
        <f t="shared" si="17"/>
        <v>0</v>
      </c>
      <c r="AK72" s="59">
        <f t="shared" si="18"/>
        <v>0</v>
      </c>
      <c r="AL72" s="59">
        <f t="shared" si="19"/>
        <v>0</v>
      </c>
      <c r="AM72" s="27"/>
      <c r="AN72" s="60"/>
      <c r="AO72" s="60"/>
      <c r="AP72" s="61"/>
      <c r="AQ72" s="62"/>
      <c r="AR72" s="84"/>
      <c r="AS72" s="97"/>
    </row>
    <row r="73" spans="1:45" s="67" customFormat="1" ht="23.25" customHeight="1" x14ac:dyDescent="0.25">
      <c r="A73" s="177"/>
      <c r="B73" s="82"/>
      <c r="C73" s="40"/>
      <c r="D73" s="80"/>
      <c r="E73" s="80"/>
      <c r="F73" s="294"/>
      <c r="G73" s="199" t="s">
        <v>69</v>
      </c>
      <c r="H73" s="43">
        <v>47</v>
      </c>
      <c r="I73" s="43">
        <v>259</v>
      </c>
      <c r="J73" s="43" t="s">
        <v>57</v>
      </c>
      <c r="K73" s="44" t="s">
        <v>70</v>
      </c>
      <c r="L73" s="43">
        <v>86</v>
      </c>
      <c r="M73" s="43">
        <v>273</v>
      </c>
      <c r="N73" s="43" t="s">
        <v>57</v>
      </c>
      <c r="O73" s="276" t="s">
        <v>196</v>
      </c>
      <c r="P73" s="277">
        <v>42731</v>
      </c>
      <c r="Q73" s="293"/>
      <c r="R73" s="278">
        <v>85</v>
      </c>
      <c r="S73" s="278">
        <v>85</v>
      </c>
      <c r="T73" s="269">
        <f t="shared" si="14"/>
        <v>0</v>
      </c>
      <c r="U73" s="282"/>
      <c r="V73" s="187"/>
      <c r="W73" s="187"/>
      <c r="X73" s="282"/>
      <c r="Y73" s="123"/>
      <c r="Z73" s="54"/>
      <c r="AA73" s="55">
        <f t="shared" si="15"/>
        <v>0</v>
      </c>
      <c r="AB73" s="56">
        <f t="shared" si="20"/>
        <v>0</v>
      </c>
      <c r="AC73" s="56"/>
      <c r="AD73" s="57">
        <f t="shared" si="21"/>
        <v>0</v>
      </c>
      <c r="AE73" s="87"/>
      <c r="AF73" s="59">
        <f t="shared" si="16"/>
        <v>0</v>
      </c>
      <c r="AG73" s="59">
        <f t="shared" si="22"/>
        <v>0</v>
      </c>
      <c r="AH73" s="59">
        <f t="shared" si="23"/>
        <v>0</v>
      </c>
      <c r="AI73" s="59">
        <f t="shared" si="24"/>
        <v>0</v>
      </c>
      <c r="AJ73" s="59">
        <f t="shared" si="17"/>
        <v>0</v>
      </c>
      <c r="AK73" s="59">
        <f t="shared" si="18"/>
        <v>0</v>
      </c>
      <c r="AL73" s="59">
        <f t="shared" si="19"/>
        <v>0</v>
      </c>
      <c r="AM73" s="27"/>
      <c r="AN73" s="60"/>
      <c r="AO73" s="60"/>
      <c r="AP73" s="61"/>
      <c r="AQ73" s="62"/>
      <c r="AR73" s="84"/>
      <c r="AS73" s="97"/>
    </row>
    <row r="74" spans="1:45" s="67" customFormat="1" ht="23.25" customHeight="1" x14ac:dyDescent="0.25">
      <c r="A74" s="125"/>
      <c r="B74" s="86"/>
      <c r="C74" s="40"/>
      <c r="D74" s="69"/>
      <c r="E74" s="69"/>
      <c r="F74" s="295"/>
      <c r="G74" s="199" t="s">
        <v>99</v>
      </c>
      <c r="H74" s="43">
        <v>111</v>
      </c>
      <c r="I74" s="43">
        <v>53</v>
      </c>
      <c r="J74" s="43" t="s">
        <v>57</v>
      </c>
      <c r="K74" s="44" t="s">
        <v>70</v>
      </c>
      <c r="L74" s="43">
        <v>30</v>
      </c>
      <c r="M74" s="43">
        <v>656</v>
      </c>
      <c r="N74" s="43" t="s">
        <v>57</v>
      </c>
      <c r="O74" s="276" t="s">
        <v>196</v>
      </c>
      <c r="P74" s="277">
        <v>42731</v>
      </c>
      <c r="Q74" s="296"/>
      <c r="R74" s="278">
        <v>654</v>
      </c>
      <c r="S74" s="278">
        <v>654</v>
      </c>
      <c r="T74" s="269">
        <f t="shared" si="14"/>
        <v>0</v>
      </c>
      <c r="U74" s="281"/>
      <c r="V74" s="126"/>
      <c r="W74" s="126"/>
      <c r="X74" s="281"/>
      <c r="Y74" s="123"/>
      <c r="Z74" s="54"/>
      <c r="AA74" s="55">
        <f t="shared" si="15"/>
        <v>0</v>
      </c>
      <c r="AB74" s="56">
        <f t="shared" si="20"/>
        <v>0</v>
      </c>
      <c r="AC74" s="56"/>
      <c r="AD74" s="57">
        <f t="shared" si="21"/>
        <v>0</v>
      </c>
      <c r="AE74" s="87"/>
      <c r="AF74" s="59">
        <f t="shared" si="16"/>
        <v>0</v>
      </c>
      <c r="AG74" s="59">
        <f t="shared" si="22"/>
        <v>0</v>
      </c>
      <c r="AH74" s="59">
        <f t="shared" si="23"/>
        <v>0</v>
      </c>
      <c r="AI74" s="59">
        <f t="shared" si="24"/>
        <v>0</v>
      </c>
      <c r="AJ74" s="59">
        <f t="shared" si="17"/>
        <v>0</v>
      </c>
      <c r="AK74" s="59">
        <f t="shared" si="18"/>
        <v>0</v>
      </c>
      <c r="AL74" s="59">
        <f t="shared" si="19"/>
        <v>0</v>
      </c>
      <c r="AM74" s="27"/>
      <c r="AN74" s="60"/>
      <c r="AO74" s="60"/>
      <c r="AP74" s="61"/>
      <c r="AQ74" s="62"/>
      <c r="AR74" s="89"/>
      <c r="AS74" s="110"/>
    </row>
    <row r="75" spans="1:45" s="67" customFormat="1" ht="54" customHeight="1" x14ac:dyDescent="0.3">
      <c r="A75" s="118">
        <f>COUNTA($A$6:A74)</f>
        <v>23</v>
      </c>
      <c r="B75" s="39" t="s">
        <v>199</v>
      </c>
      <c r="C75" s="40">
        <v>3</v>
      </c>
      <c r="D75" s="46" t="s">
        <v>54</v>
      </c>
      <c r="E75" s="68" t="s">
        <v>200</v>
      </c>
      <c r="F75" s="40">
        <v>1958</v>
      </c>
      <c r="G75" s="42" t="s">
        <v>69</v>
      </c>
      <c r="H75" s="43">
        <v>47</v>
      </c>
      <c r="I75" s="43">
        <v>219</v>
      </c>
      <c r="J75" s="43" t="s">
        <v>57</v>
      </c>
      <c r="K75" s="297" t="s">
        <v>70</v>
      </c>
      <c r="L75" s="297">
        <v>55</v>
      </c>
      <c r="M75" s="298">
        <v>152</v>
      </c>
      <c r="N75" s="297" t="s">
        <v>57</v>
      </c>
      <c r="O75" s="297" t="s">
        <v>201</v>
      </c>
      <c r="P75" s="275" t="s">
        <v>202</v>
      </c>
      <c r="Q75" s="48" t="s">
        <v>60</v>
      </c>
      <c r="R75" s="49">
        <v>103</v>
      </c>
      <c r="S75" s="49">
        <v>103</v>
      </c>
      <c r="T75" s="50">
        <f t="shared" si="14"/>
        <v>0</v>
      </c>
      <c r="U75" s="51">
        <f>+SUM(S75:S76)</f>
        <v>152</v>
      </c>
      <c r="V75" s="299">
        <f>U75</f>
        <v>152</v>
      </c>
      <c r="W75" s="122">
        <v>0</v>
      </c>
      <c r="X75" s="40">
        <v>3924</v>
      </c>
      <c r="Y75" s="123"/>
      <c r="Z75" s="54">
        <f t="shared" ref="Z75:Z88" si="25">+U75/X75*100</f>
        <v>3.873598369011213</v>
      </c>
      <c r="AA75" s="55">
        <f t="shared" si="15"/>
        <v>47120000</v>
      </c>
      <c r="AB75" s="56">
        <f t="shared" si="20"/>
        <v>1170400</v>
      </c>
      <c r="AC75" s="56"/>
      <c r="AD75" s="57">
        <f t="shared" si="21"/>
        <v>48290400</v>
      </c>
      <c r="AE75" s="87">
        <v>6</v>
      </c>
      <c r="AF75" s="59">
        <f t="shared" si="16"/>
        <v>117800000</v>
      </c>
      <c r="AG75" s="59">
        <f t="shared" si="22"/>
        <v>8964000</v>
      </c>
      <c r="AH75" s="59">
        <f t="shared" si="23"/>
        <v>0</v>
      </c>
      <c r="AI75" s="59">
        <f t="shared" si="24"/>
        <v>0</v>
      </c>
      <c r="AJ75" s="59">
        <f t="shared" si="17"/>
        <v>1520000</v>
      </c>
      <c r="AK75" s="59">
        <f t="shared" si="18"/>
        <v>128284000</v>
      </c>
      <c r="AL75" s="59">
        <f t="shared" si="19"/>
        <v>176574400</v>
      </c>
      <c r="AM75" s="27"/>
      <c r="AN75" s="60"/>
      <c r="AO75" s="60"/>
      <c r="AP75" s="61"/>
      <c r="AQ75" s="62"/>
      <c r="AR75" s="78" t="s">
        <v>203</v>
      </c>
      <c r="AS75" s="94" t="s">
        <v>73</v>
      </c>
    </row>
    <row r="76" spans="1:45" s="67" customFormat="1" ht="57.75" customHeight="1" x14ac:dyDescent="0.3">
      <c r="A76" s="125"/>
      <c r="B76" s="39" t="s">
        <v>204</v>
      </c>
      <c r="C76" s="40"/>
      <c r="D76" s="69" t="s">
        <v>54</v>
      </c>
      <c r="E76" s="68" t="s">
        <v>200</v>
      </c>
      <c r="F76" s="40">
        <v>1958</v>
      </c>
      <c r="G76" s="42" t="s">
        <v>69</v>
      </c>
      <c r="H76" s="43">
        <v>47</v>
      </c>
      <c r="I76" s="43">
        <v>267</v>
      </c>
      <c r="J76" s="43" t="s">
        <v>57</v>
      </c>
      <c r="K76" s="300"/>
      <c r="L76" s="300"/>
      <c r="M76" s="301"/>
      <c r="N76" s="300"/>
      <c r="O76" s="300"/>
      <c r="P76" s="295"/>
      <c r="Q76" s="71"/>
      <c r="R76" s="49">
        <v>49</v>
      </c>
      <c r="S76" s="49">
        <v>49</v>
      </c>
      <c r="T76" s="50">
        <f t="shared" si="14"/>
        <v>0</v>
      </c>
      <c r="U76" s="51"/>
      <c r="V76" s="69"/>
      <c r="W76" s="126"/>
      <c r="X76" s="40"/>
      <c r="Y76" s="123"/>
      <c r="Z76" s="54"/>
      <c r="AA76" s="55">
        <f t="shared" si="15"/>
        <v>0</v>
      </c>
      <c r="AB76" s="56">
        <f t="shared" si="20"/>
        <v>0</v>
      </c>
      <c r="AC76" s="56"/>
      <c r="AD76" s="57">
        <f t="shared" si="21"/>
        <v>0</v>
      </c>
      <c r="AE76" s="87"/>
      <c r="AF76" s="59">
        <f t="shared" si="16"/>
        <v>0</v>
      </c>
      <c r="AG76" s="59">
        <f t="shared" si="22"/>
        <v>0</v>
      </c>
      <c r="AH76" s="59">
        <f t="shared" si="23"/>
        <v>0</v>
      </c>
      <c r="AI76" s="59">
        <f t="shared" si="24"/>
        <v>0</v>
      </c>
      <c r="AJ76" s="59">
        <f t="shared" si="17"/>
        <v>0</v>
      </c>
      <c r="AK76" s="59">
        <f t="shared" si="18"/>
        <v>0</v>
      </c>
      <c r="AL76" s="59">
        <f t="shared" si="19"/>
        <v>0</v>
      </c>
      <c r="AM76" s="27"/>
      <c r="AN76" s="60"/>
      <c r="AO76" s="60"/>
      <c r="AP76" s="61"/>
      <c r="AQ76" s="62"/>
      <c r="AR76" s="89"/>
      <c r="AS76" s="110"/>
    </row>
    <row r="77" spans="1:45" s="67" customFormat="1" ht="68.45" customHeight="1" x14ac:dyDescent="0.25">
      <c r="A77" s="302">
        <f>COUNTA($A$6:A76)</f>
        <v>24</v>
      </c>
      <c r="B77" s="303" t="s">
        <v>205</v>
      </c>
      <c r="C77" s="43">
        <v>3</v>
      </c>
      <c r="D77" s="43" t="s">
        <v>90</v>
      </c>
      <c r="E77" s="304" t="s">
        <v>206</v>
      </c>
      <c r="F77" s="43">
        <v>1947</v>
      </c>
      <c r="G77" s="199" t="s">
        <v>69</v>
      </c>
      <c r="H77" s="43">
        <v>47</v>
      </c>
      <c r="I77" s="43">
        <v>209</v>
      </c>
      <c r="J77" s="43" t="s">
        <v>57</v>
      </c>
      <c r="K77" s="44" t="s">
        <v>70</v>
      </c>
      <c r="L77" s="43">
        <v>105</v>
      </c>
      <c r="M77" s="43">
        <v>327</v>
      </c>
      <c r="N77" s="43" t="s">
        <v>57</v>
      </c>
      <c r="O77" s="276" t="s">
        <v>207</v>
      </c>
      <c r="P77" s="277" t="s">
        <v>130</v>
      </c>
      <c r="Q77" s="107" t="s">
        <v>60</v>
      </c>
      <c r="R77" s="278">
        <v>327</v>
      </c>
      <c r="S77" s="278">
        <v>327</v>
      </c>
      <c r="T77" s="269">
        <f t="shared" si="14"/>
        <v>0</v>
      </c>
      <c r="U77" s="278">
        <v>327</v>
      </c>
      <c r="V77" s="278">
        <f>U77</f>
        <v>327</v>
      </c>
      <c r="W77" s="305">
        <v>0</v>
      </c>
      <c r="X77" s="278">
        <v>431</v>
      </c>
      <c r="Y77" s="123"/>
      <c r="Z77" s="54">
        <f t="shared" si="25"/>
        <v>75.870069605568446</v>
      </c>
      <c r="AA77" s="55">
        <f t="shared" si="15"/>
        <v>101370000</v>
      </c>
      <c r="AB77" s="56">
        <f t="shared" si="20"/>
        <v>2517900</v>
      </c>
      <c r="AC77" s="56"/>
      <c r="AD77" s="57">
        <f t="shared" si="21"/>
        <v>103887900</v>
      </c>
      <c r="AE77" s="87">
        <v>4</v>
      </c>
      <c r="AF77" s="59">
        <f t="shared" si="16"/>
        <v>253425000</v>
      </c>
      <c r="AG77" s="59">
        <f t="shared" si="22"/>
        <v>0</v>
      </c>
      <c r="AH77" s="59">
        <f t="shared" si="23"/>
        <v>0</v>
      </c>
      <c r="AI77" s="59">
        <f t="shared" si="24"/>
        <v>23904000</v>
      </c>
      <c r="AJ77" s="59">
        <f t="shared" si="17"/>
        <v>3270000</v>
      </c>
      <c r="AK77" s="59">
        <f t="shared" si="18"/>
        <v>280599000</v>
      </c>
      <c r="AL77" s="59">
        <f t="shared" si="19"/>
        <v>384486900</v>
      </c>
      <c r="AM77" s="27"/>
      <c r="AN77" s="60"/>
      <c r="AO77" s="60"/>
      <c r="AP77" s="61"/>
      <c r="AQ77" s="62"/>
      <c r="AR77" s="60" t="s">
        <v>208</v>
      </c>
      <c r="AS77" s="60" t="s">
        <v>73</v>
      </c>
    </row>
    <row r="78" spans="1:45" s="67" customFormat="1" ht="23.25" customHeight="1" x14ac:dyDescent="0.25">
      <c r="A78" s="118">
        <f>COUNTA($A$6:A77)</f>
        <v>25</v>
      </c>
      <c r="B78" s="74" t="s">
        <v>209</v>
      </c>
      <c r="C78" s="40">
        <v>3</v>
      </c>
      <c r="D78" s="46" t="s">
        <v>90</v>
      </c>
      <c r="E78" s="46" t="s">
        <v>210</v>
      </c>
      <c r="F78" s="46">
        <v>1960</v>
      </c>
      <c r="G78" s="43" t="s">
        <v>211</v>
      </c>
      <c r="H78" s="43">
        <v>46</v>
      </c>
      <c r="I78" s="43">
        <v>184</v>
      </c>
      <c r="J78" s="43" t="s">
        <v>57</v>
      </c>
      <c r="K78" s="44" t="s">
        <v>70</v>
      </c>
      <c r="L78" s="43">
        <v>1</v>
      </c>
      <c r="M78" s="43">
        <v>2088</v>
      </c>
      <c r="N78" s="43" t="s">
        <v>57</v>
      </c>
      <c r="O78" s="276" t="s">
        <v>212</v>
      </c>
      <c r="P78" s="277">
        <v>42683</v>
      </c>
      <c r="Q78" s="82"/>
      <c r="R78" s="278">
        <v>2088</v>
      </c>
      <c r="S78" s="278">
        <v>2088</v>
      </c>
      <c r="T78" s="269">
        <f t="shared" si="14"/>
        <v>0</v>
      </c>
      <c r="U78" s="279">
        <f>SUM(S78:S81)</f>
        <v>2911</v>
      </c>
      <c r="V78" s="122">
        <f>U78</f>
        <v>2911</v>
      </c>
      <c r="W78" s="122">
        <v>0</v>
      </c>
      <c r="X78" s="306">
        <v>3603</v>
      </c>
      <c r="Y78" s="123"/>
      <c r="Z78" s="54">
        <f t="shared" si="25"/>
        <v>80.793782958645579</v>
      </c>
      <c r="AA78" s="55">
        <f t="shared" si="15"/>
        <v>902410000</v>
      </c>
      <c r="AB78" s="56">
        <f t="shared" si="20"/>
        <v>22414700</v>
      </c>
      <c r="AC78" s="56"/>
      <c r="AD78" s="57">
        <f t="shared" si="21"/>
        <v>924824700</v>
      </c>
      <c r="AE78" s="87">
        <v>5</v>
      </c>
      <c r="AF78" s="59">
        <f t="shared" si="16"/>
        <v>2256025000</v>
      </c>
      <c r="AG78" s="59">
        <f t="shared" si="22"/>
        <v>0</v>
      </c>
      <c r="AH78" s="59">
        <f t="shared" si="23"/>
        <v>0</v>
      </c>
      <c r="AI78" s="59">
        <f t="shared" si="24"/>
        <v>29880000</v>
      </c>
      <c r="AJ78" s="59">
        <f t="shared" si="17"/>
        <v>10000000</v>
      </c>
      <c r="AK78" s="59">
        <f t="shared" si="18"/>
        <v>2295905000</v>
      </c>
      <c r="AL78" s="59">
        <f t="shared" si="19"/>
        <v>3220729700</v>
      </c>
      <c r="AM78" s="27"/>
      <c r="AN78" s="60"/>
      <c r="AO78" s="60"/>
      <c r="AP78" s="61"/>
      <c r="AQ78" s="62"/>
      <c r="AR78" s="78" t="s">
        <v>213</v>
      </c>
      <c r="AS78" s="94" t="s">
        <v>73</v>
      </c>
    </row>
    <row r="79" spans="1:45" s="67" customFormat="1" ht="23.25" customHeight="1" x14ac:dyDescent="0.25">
      <c r="A79" s="177"/>
      <c r="B79" s="82"/>
      <c r="C79" s="40"/>
      <c r="D79" s="80"/>
      <c r="E79" s="80"/>
      <c r="F79" s="80"/>
      <c r="G79" s="43" t="s">
        <v>69</v>
      </c>
      <c r="H79" s="43">
        <v>47</v>
      </c>
      <c r="I79" s="43">
        <v>161</v>
      </c>
      <c r="J79" s="43" t="s">
        <v>57</v>
      </c>
      <c r="K79" s="44" t="s">
        <v>70</v>
      </c>
      <c r="L79" s="43">
        <v>45</v>
      </c>
      <c r="M79" s="43">
        <v>165</v>
      </c>
      <c r="N79" s="43" t="s">
        <v>57</v>
      </c>
      <c r="O79" s="276" t="s">
        <v>212</v>
      </c>
      <c r="P79" s="277">
        <v>42683</v>
      </c>
      <c r="Q79" s="82"/>
      <c r="R79" s="278">
        <v>115</v>
      </c>
      <c r="S79" s="278">
        <v>115</v>
      </c>
      <c r="T79" s="269">
        <f t="shared" si="14"/>
        <v>0</v>
      </c>
      <c r="U79" s="282"/>
      <c r="V79" s="187"/>
      <c r="W79" s="187"/>
      <c r="X79" s="306"/>
      <c r="Y79" s="123"/>
      <c r="Z79" s="54"/>
      <c r="AA79" s="55">
        <f t="shared" si="15"/>
        <v>0</v>
      </c>
      <c r="AB79" s="56">
        <f t="shared" si="20"/>
        <v>0</v>
      </c>
      <c r="AC79" s="56"/>
      <c r="AD79" s="57">
        <f t="shared" si="21"/>
        <v>0</v>
      </c>
      <c r="AE79" s="87"/>
      <c r="AF79" s="59">
        <f t="shared" si="16"/>
        <v>0</v>
      </c>
      <c r="AG79" s="59">
        <f t="shared" si="22"/>
        <v>0</v>
      </c>
      <c r="AH79" s="59">
        <f t="shared" si="23"/>
        <v>0</v>
      </c>
      <c r="AI79" s="59">
        <f t="shared" si="24"/>
        <v>0</v>
      </c>
      <c r="AJ79" s="59">
        <f t="shared" si="17"/>
        <v>0</v>
      </c>
      <c r="AK79" s="59">
        <f t="shared" si="18"/>
        <v>0</v>
      </c>
      <c r="AL79" s="59">
        <f t="shared" si="19"/>
        <v>0</v>
      </c>
      <c r="AM79" s="27"/>
      <c r="AN79" s="60"/>
      <c r="AO79" s="60"/>
      <c r="AP79" s="61"/>
      <c r="AQ79" s="62"/>
      <c r="AR79" s="84"/>
      <c r="AS79" s="97"/>
    </row>
    <row r="80" spans="1:45" s="67" customFormat="1" ht="23.25" customHeight="1" x14ac:dyDescent="0.25">
      <c r="A80" s="177"/>
      <c r="B80" s="82"/>
      <c r="C80" s="40"/>
      <c r="D80" s="80"/>
      <c r="E80" s="80"/>
      <c r="F80" s="80"/>
      <c r="G80" s="43" t="s">
        <v>69</v>
      </c>
      <c r="H80" s="43">
        <v>47</v>
      </c>
      <c r="I80" s="43">
        <v>189</v>
      </c>
      <c r="J80" s="43" t="s">
        <v>57</v>
      </c>
      <c r="K80" s="44" t="s">
        <v>70</v>
      </c>
      <c r="L80" s="43">
        <v>45</v>
      </c>
      <c r="M80" s="43">
        <v>165</v>
      </c>
      <c r="N80" s="43" t="s">
        <v>57</v>
      </c>
      <c r="O80" s="276" t="s">
        <v>212</v>
      </c>
      <c r="P80" s="277">
        <v>42683</v>
      </c>
      <c r="Q80" s="82"/>
      <c r="R80" s="278">
        <v>50</v>
      </c>
      <c r="S80" s="278">
        <v>50</v>
      </c>
      <c r="T80" s="269">
        <f t="shared" si="14"/>
        <v>0</v>
      </c>
      <c r="U80" s="282"/>
      <c r="V80" s="187"/>
      <c r="W80" s="187"/>
      <c r="X80" s="306"/>
      <c r="Y80" s="123"/>
      <c r="Z80" s="54"/>
      <c r="AA80" s="55">
        <f t="shared" si="15"/>
        <v>0</v>
      </c>
      <c r="AB80" s="56">
        <f t="shared" si="20"/>
        <v>0</v>
      </c>
      <c r="AC80" s="56"/>
      <c r="AD80" s="57">
        <f t="shared" si="21"/>
        <v>0</v>
      </c>
      <c r="AE80" s="87"/>
      <c r="AF80" s="59">
        <f t="shared" si="16"/>
        <v>0</v>
      </c>
      <c r="AG80" s="59">
        <f t="shared" si="22"/>
        <v>0</v>
      </c>
      <c r="AH80" s="59">
        <f t="shared" si="23"/>
        <v>0</v>
      </c>
      <c r="AI80" s="59">
        <f t="shared" si="24"/>
        <v>0</v>
      </c>
      <c r="AJ80" s="59">
        <f t="shared" si="17"/>
        <v>0</v>
      </c>
      <c r="AK80" s="59">
        <f t="shared" si="18"/>
        <v>0</v>
      </c>
      <c r="AL80" s="59">
        <f t="shared" si="19"/>
        <v>0</v>
      </c>
      <c r="AM80" s="27"/>
      <c r="AN80" s="60"/>
      <c r="AO80" s="60"/>
      <c r="AP80" s="61"/>
      <c r="AQ80" s="62"/>
      <c r="AR80" s="84"/>
      <c r="AS80" s="97"/>
    </row>
    <row r="81" spans="1:47" s="67" customFormat="1" ht="23.25" customHeight="1" x14ac:dyDescent="0.25">
      <c r="A81" s="125"/>
      <c r="B81" s="86"/>
      <c r="C81" s="40"/>
      <c r="D81" s="69"/>
      <c r="E81" s="69"/>
      <c r="F81" s="69"/>
      <c r="G81" s="43" t="s">
        <v>99</v>
      </c>
      <c r="H81" s="43">
        <v>80</v>
      </c>
      <c r="I81" s="43">
        <v>73</v>
      </c>
      <c r="J81" s="43" t="s">
        <v>57</v>
      </c>
      <c r="K81" s="44" t="s">
        <v>70</v>
      </c>
      <c r="L81" s="43">
        <v>75</v>
      </c>
      <c r="M81" s="43">
        <v>658</v>
      </c>
      <c r="N81" s="43" t="s">
        <v>57</v>
      </c>
      <c r="O81" s="276" t="s">
        <v>212</v>
      </c>
      <c r="P81" s="277">
        <v>42683</v>
      </c>
      <c r="Q81" s="86"/>
      <c r="R81" s="278">
        <v>658</v>
      </c>
      <c r="S81" s="278">
        <v>658</v>
      </c>
      <c r="T81" s="269">
        <f t="shared" si="14"/>
        <v>0</v>
      </c>
      <c r="U81" s="281"/>
      <c r="V81" s="126"/>
      <c r="W81" s="126"/>
      <c r="X81" s="306"/>
      <c r="Y81" s="123"/>
      <c r="Z81" s="54"/>
      <c r="AA81" s="55">
        <f t="shared" si="15"/>
        <v>0</v>
      </c>
      <c r="AB81" s="56">
        <f t="shared" si="20"/>
        <v>0</v>
      </c>
      <c r="AC81" s="56"/>
      <c r="AD81" s="57">
        <f t="shared" si="21"/>
        <v>0</v>
      </c>
      <c r="AE81" s="87"/>
      <c r="AF81" s="59">
        <f t="shared" si="16"/>
        <v>0</v>
      </c>
      <c r="AG81" s="59">
        <f t="shared" si="22"/>
        <v>0</v>
      </c>
      <c r="AH81" s="59">
        <f t="shared" si="23"/>
        <v>0</v>
      </c>
      <c r="AI81" s="59">
        <f t="shared" si="24"/>
        <v>0</v>
      </c>
      <c r="AJ81" s="59">
        <f t="shared" si="17"/>
        <v>0</v>
      </c>
      <c r="AK81" s="59">
        <f t="shared" si="18"/>
        <v>0</v>
      </c>
      <c r="AL81" s="59">
        <f t="shared" si="19"/>
        <v>0</v>
      </c>
      <c r="AM81" s="27"/>
      <c r="AN81" s="60"/>
      <c r="AO81" s="60"/>
      <c r="AP81" s="61"/>
      <c r="AQ81" s="62"/>
      <c r="AR81" s="89"/>
      <c r="AS81" s="110"/>
    </row>
    <row r="82" spans="1:47" s="67" customFormat="1" ht="23.25" customHeight="1" x14ac:dyDescent="0.25">
      <c r="A82" s="118">
        <f>COUNTA($A$6:A81)</f>
        <v>26</v>
      </c>
      <c r="B82" s="74" t="s">
        <v>214</v>
      </c>
      <c r="C82" s="74">
        <v>3</v>
      </c>
      <c r="D82" s="74" t="s">
        <v>90</v>
      </c>
      <c r="E82" s="46" t="s">
        <v>215</v>
      </c>
      <c r="F82" s="46">
        <v>1969</v>
      </c>
      <c r="G82" s="276" t="s">
        <v>78</v>
      </c>
      <c r="H82" s="43">
        <v>34</v>
      </c>
      <c r="I82" s="43">
        <v>41</v>
      </c>
      <c r="J82" s="43" t="s">
        <v>57</v>
      </c>
      <c r="K82" s="43">
        <v>0</v>
      </c>
      <c r="L82" s="43"/>
      <c r="M82" s="43"/>
      <c r="N82" s="43"/>
      <c r="O82" s="277"/>
      <c r="P82" s="277"/>
      <c r="Q82" s="74"/>
      <c r="R82" s="278">
        <v>1754</v>
      </c>
      <c r="S82" s="278">
        <v>1754</v>
      </c>
      <c r="T82" s="278">
        <f t="shared" si="14"/>
        <v>0</v>
      </c>
      <c r="U82" s="279">
        <f>SUM(S82:S83)</f>
        <v>1834</v>
      </c>
      <c r="V82" s="122">
        <f>U82</f>
        <v>1834</v>
      </c>
      <c r="W82" s="122">
        <v>0</v>
      </c>
      <c r="X82" s="279">
        <v>1945</v>
      </c>
      <c r="Y82" s="123"/>
      <c r="Z82" s="54">
        <f t="shared" si="25"/>
        <v>94.293059125964007</v>
      </c>
      <c r="AA82" s="55">
        <f t="shared" si="15"/>
        <v>568540000</v>
      </c>
      <c r="AB82" s="56">
        <f t="shared" si="20"/>
        <v>14121800</v>
      </c>
      <c r="AC82" s="56"/>
      <c r="AD82" s="57">
        <f t="shared" si="21"/>
        <v>582661800</v>
      </c>
      <c r="AE82" s="87">
        <v>3</v>
      </c>
      <c r="AF82" s="59">
        <f t="shared" si="16"/>
        <v>1421350000</v>
      </c>
      <c r="AG82" s="59">
        <f t="shared" si="22"/>
        <v>0</v>
      </c>
      <c r="AH82" s="59">
        <f t="shared" si="23"/>
        <v>0</v>
      </c>
      <c r="AI82" s="59">
        <f t="shared" si="24"/>
        <v>17928000</v>
      </c>
      <c r="AJ82" s="59">
        <f t="shared" si="17"/>
        <v>10000000</v>
      </c>
      <c r="AK82" s="59">
        <f t="shared" si="18"/>
        <v>1449278000</v>
      </c>
      <c r="AL82" s="59">
        <f t="shared" si="19"/>
        <v>2031939800</v>
      </c>
      <c r="AM82" s="27"/>
      <c r="AN82" s="60"/>
      <c r="AO82" s="60"/>
      <c r="AP82" s="61"/>
      <c r="AQ82" s="62"/>
      <c r="AR82" s="78" t="s">
        <v>216</v>
      </c>
      <c r="AS82" s="94" t="s">
        <v>73</v>
      </c>
    </row>
    <row r="83" spans="1:47" s="67" customFormat="1" ht="23.25" customHeight="1" x14ac:dyDescent="0.25">
      <c r="A83" s="125"/>
      <c r="B83" s="86"/>
      <c r="C83" s="86"/>
      <c r="D83" s="86"/>
      <c r="E83" s="69"/>
      <c r="F83" s="69"/>
      <c r="G83" s="276" t="s">
        <v>69</v>
      </c>
      <c r="H83" s="43">
        <v>47</v>
      </c>
      <c r="I83" s="43">
        <v>196</v>
      </c>
      <c r="J83" s="43" t="s">
        <v>57</v>
      </c>
      <c r="K83" s="43">
        <v>0</v>
      </c>
      <c r="L83" s="43"/>
      <c r="M83" s="43"/>
      <c r="N83" s="43"/>
      <c r="O83" s="277"/>
      <c r="P83" s="277"/>
      <c r="Q83" s="285"/>
      <c r="R83" s="278">
        <v>80</v>
      </c>
      <c r="S83" s="278">
        <v>80</v>
      </c>
      <c r="T83" s="278">
        <f t="shared" si="14"/>
        <v>0</v>
      </c>
      <c r="U83" s="281"/>
      <c r="V83" s="126"/>
      <c r="W83" s="126"/>
      <c r="X83" s="282"/>
      <c r="Y83" s="123"/>
      <c r="Z83" s="54"/>
      <c r="AA83" s="55">
        <f t="shared" si="15"/>
        <v>0</v>
      </c>
      <c r="AB83" s="56">
        <f t="shared" si="20"/>
        <v>0</v>
      </c>
      <c r="AC83" s="56"/>
      <c r="AD83" s="57">
        <f t="shared" si="21"/>
        <v>0</v>
      </c>
      <c r="AE83" s="87"/>
      <c r="AF83" s="59">
        <f t="shared" si="16"/>
        <v>0</v>
      </c>
      <c r="AG83" s="59">
        <f t="shared" si="22"/>
        <v>0</v>
      </c>
      <c r="AH83" s="59">
        <f t="shared" si="23"/>
        <v>0</v>
      </c>
      <c r="AI83" s="59">
        <f t="shared" si="24"/>
        <v>0</v>
      </c>
      <c r="AJ83" s="59">
        <f t="shared" si="17"/>
        <v>0</v>
      </c>
      <c r="AK83" s="59">
        <f t="shared" si="18"/>
        <v>0</v>
      </c>
      <c r="AL83" s="59">
        <f t="shared" si="19"/>
        <v>0</v>
      </c>
      <c r="AM83" s="27"/>
      <c r="AN83" s="60"/>
      <c r="AO83" s="60"/>
      <c r="AP83" s="61"/>
      <c r="AQ83" s="62"/>
      <c r="AR83" s="89"/>
      <c r="AS83" s="110"/>
    </row>
    <row r="84" spans="1:47" s="67" customFormat="1" ht="23.25" customHeight="1" x14ac:dyDescent="0.25">
      <c r="A84" s="118">
        <f>COUNTA($A$6:A83)</f>
        <v>27</v>
      </c>
      <c r="B84" s="74" t="s">
        <v>217</v>
      </c>
      <c r="C84" s="74">
        <v>3</v>
      </c>
      <c r="D84" s="74" t="s">
        <v>90</v>
      </c>
      <c r="E84" s="46" t="s">
        <v>218</v>
      </c>
      <c r="F84" s="46">
        <v>1954</v>
      </c>
      <c r="G84" s="276" t="s">
        <v>99</v>
      </c>
      <c r="H84" s="43">
        <v>113</v>
      </c>
      <c r="I84" s="43">
        <v>10</v>
      </c>
      <c r="J84" s="43" t="s">
        <v>57</v>
      </c>
      <c r="K84" s="43">
        <v>0</v>
      </c>
      <c r="L84" s="43">
        <v>27</v>
      </c>
      <c r="M84" s="43">
        <v>611</v>
      </c>
      <c r="N84" s="170" t="s">
        <v>57</v>
      </c>
      <c r="O84" s="276" t="s">
        <v>219</v>
      </c>
      <c r="P84" s="277">
        <v>42716</v>
      </c>
      <c r="Q84" s="74" t="s">
        <v>60</v>
      </c>
      <c r="R84" s="278">
        <v>611</v>
      </c>
      <c r="S84" s="278">
        <v>611</v>
      </c>
      <c r="T84" s="278">
        <f t="shared" si="14"/>
        <v>0</v>
      </c>
      <c r="U84" s="279">
        <f>SUM(S84:S87)</f>
        <v>3288</v>
      </c>
      <c r="V84" s="279">
        <f>U84</f>
        <v>3288</v>
      </c>
      <c r="W84" s="122">
        <v>0</v>
      </c>
      <c r="X84" s="279">
        <v>3432</v>
      </c>
      <c r="Y84" s="123"/>
      <c r="Z84" s="54">
        <f t="shared" si="25"/>
        <v>95.8041958041958</v>
      </c>
      <c r="AA84" s="55">
        <f t="shared" si="15"/>
        <v>1019280000</v>
      </c>
      <c r="AB84" s="56">
        <f t="shared" si="20"/>
        <v>25317600</v>
      </c>
      <c r="AC84" s="56"/>
      <c r="AD84" s="57">
        <f t="shared" si="21"/>
        <v>1044597600</v>
      </c>
      <c r="AE84" s="87">
        <v>5</v>
      </c>
      <c r="AF84" s="59">
        <f t="shared" si="16"/>
        <v>2548200000</v>
      </c>
      <c r="AG84" s="59">
        <f t="shared" si="22"/>
        <v>0</v>
      </c>
      <c r="AH84" s="59">
        <f t="shared" si="23"/>
        <v>0</v>
      </c>
      <c r="AI84" s="59">
        <f t="shared" si="24"/>
        <v>29880000</v>
      </c>
      <c r="AJ84" s="59">
        <f t="shared" si="17"/>
        <v>10000000</v>
      </c>
      <c r="AK84" s="59">
        <f t="shared" si="18"/>
        <v>2588080000</v>
      </c>
      <c r="AL84" s="59">
        <f t="shared" si="19"/>
        <v>3632677600</v>
      </c>
      <c r="AM84" s="27"/>
      <c r="AN84" s="60"/>
      <c r="AO84" s="60"/>
      <c r="AP84" s="61"/>
      <c r="AQ84" s="62"/>
      <c r="AR84" s="78" t="s">
        <v>220</v>
      </c>
      <c r="AS84" s="307"/>
      <c r="AT84" s="124" t="s">
        <v>221</v>
      </c>
      <c r="AU84" s="11" t="s">
        <v>222</v>
      </c>
    </row>
    <row r="85" spans="1:47" s="67" customFormat="1" ht="23.25" customHeight="1" x14ac:dyDescent="0.25">
      <c r="A85" s="177"/>
      <c r="B85" s="82"/>
      <c r="C85" s="82"/>
      <c r="D85" s="82"/>
      <c r="E85" s="80"/>
      <c r="F85" s="80"/>
      <c r="G85" s="276" t="s">
        <v>69</v>
      </c>
      <c r="H85" s="43">
        <v>47</v>
      </c>
      <c r="I85" s="43">
        <v>135</v>
      </c>
      <c r="J85" s="43" t="s">
        <v>57</v>
      </c>
      <c r="K85" s="43">
        <v>0</v>
      </c>
      <c r="L85" s="43">
        <v>77</v>
      </c>
      <c r="M85" s="43">
        <v>219</v>
      </c>
      <c r="N85" s="170" t="s">
        <v>57</v>
      </c>
      <c r="O85" s="276" t="s">
        <v>219</v>
      </c>
      <c r="P85" s="277">
        <v>42716</v>
      </c>
      <c r="Q85" s="82"/>
      <c r="R85" s="278">
        <v>166</v>
      </c>
      <c r="S85" s="278">
        <v>166</v>
      </c>
      <c r="T85" s="278">
        <f t="shared" si="14"/>
        <v>0</v>
      </c>
      <c r="U85" s="282"/>
      <c r="V85" s="282"/>
      <c r="W85" s="187"/>
      <c r="X85" s="282"/>
      <c r="Y85" s="123"/>
      <c r="Z85" s="54"/>
      <c r="AA85" s="55">
        <f t="shared" si="15"/>
        <v>0</v>
      </c>
      <c r="AB85" s="56">
        <f t="shared" si="20"/>
        <v>0</v>
      </c>
      <c r="AC85" s="56"/>
      <c r="AD85" s="57">
        <f t="shared" si="21"/>
        <v>0</v>
      </c>
      <c r="AE85" s="87"/>
      <c r="AF85" s="59">
        <f t="shared" si="16"/>
        <v>0</v>
      </c>
      <c r="AG85" s="59">
        <f t="shared" si="22"/>
        <v>0</v>
      </c>
      <c r="AH85" s="59">
        <f t="shared" si="23"/>
        <v>0</v>
      </c>
      <c r="AI85" s="59">
        <f t="shared" si="24"/>
        <v>0</v>
      </c>
      <c r="AJ85" s="59">
        <f t="shared" si="17"/>
        <v>0</v>
      </c>
      <c r="AK85" s="59">
        <f t="shared" si="18"/>
        <v>0</v>
      </c>
      <c r="AL85" s="59">
        <f t="shared" si="19"/>
        <v>0</v>
      </c>
      <c r="AM85" s="27"/>
      <c r="AN85" s="60"/>
      <c r="AO85" s="60"/>
      <c r="AP85" s="61"/>
      <c r="AQ85" s="62"/>
      <c r="AR85" s="84"/>
      <c r="AS85" s="308"/>
      <c r="AT85" s="124"/>
    </row>
    <row r="86" spans="1:47" s="67" customFormat="1" ht="23.25" customHeight="1" x14ac:dyDescent="0.25">
      <c r="A86" s="177"/>
      <c r="B86" s="82"/>
      <c r="C86" s="82"/>
      <c r="D86" s="82"/>
      <c r="E86" s="80"/>
      <c r="F86" s="80"/>
      <c r="G86" s="276" t="s">
        <v>109</v>
      </c>
      <c r="H86" s="43">
        <v>46</v>
      </c>
      <c r="I86" s="43">
        <v>140</v>
      </c>
      <c r="J86" s="43" t="s">
        <v>57</v>
      </c>
      <c r="K86" s="43">
        <v>0</v>
      </c>
      <c r="L86" s="43">
        <v>58</v>
      </c>
      <c r="M86" s="43">
        <v>2458</v>
      </c>
      <c r="N86" s="170" t="s">
        <v>57</v>
      </c>
      <c r="O86" s="276" t="s">
        <v>219</v>
      </c>
      <c r="P86" s="277">
        <v>42716</v>
      </c>
      <c r="Q86" s="82"/>
      <c r="R86" s="278">
        <v>2458</v>
      </c>
      <c r="S86" s="278">
        <v>2458</v>
      </c>
      <c r="T86" s="278">
        <f t="shared" si="14"/>
        <v>0</v>
      </c>
      <c r="U86" s="282"/>
      <c r="V86" s="282"/>
      <c r="W86" s="187"/>
      <c r="X86" s="282"/>
      <c r="Y86" s="123"/>
      <c r="Z86" s="54"/>
      <c r="AA86" s="55">
        <f t="shared" si="15"/>
        <v>0</v>
      </c>
      <c r="AB86" s="56">
        <f t="shared" si="20"/>
        <v>0</v>
      </c>
      <c r="AC86" s="56"/>
      <c r="AD86" s="57">
        <f t="shared" si="21"/>
        <v>0</v>
      </c>
      <c r="AE86" s="87"/>
      <c r="AF86" s="59">
        <f t="shared" si="16"/>
        <v>0</v>
      </c>
      <c r="AG86" s="59">
        <f t="shared" si="22"/>
        <v>0</v>
      </c>
      <c r="AH86" s="59">
        <f t="shared" si="23"/>
        <v>0</v>
      </c>
      <c r="AI86" s="59">
        <f t="shared" si="24"/>
        <v>0</v>
      </c>
      <c r="AJ86" s="59">
        <f t="shared" si="17"/>
        <v>0</v>
      </c>
      <c r="AK86" s="59">
        <f t="shared" si="18"/>
        <v>0</v>
      </c>
      <c r="AL86" s="59">
        <f t="shared" si="19"/>
        <v>0</v>
      </c>
      <c r="AM86" s="27"/>
      <c r="AN86" s="60"/>
      <c r="AO86" s="60"/>
      <c r="AP86" s="61"/>
      <c r="AQ86" s="62"/>
      <c r="AR86" s="84"/>
      <c r="AS86" s="308"/>
      <c r="AT86" s="124"/>
    </row>
    <row r="87" spans="1:47" s="67" customFormat="1" ht="23.25" customHeight="1" x14ac:dyDescent="0.25">
      <c r="A87" s="125"/>
      <c r="B87" s="86"/>
      <c r="C87" s="86"/>
      <c r="D87" s="86"/>
      <c r="E87" s="69"/>
      <c r="F87" s="69"/>
      <c r="G87" s="276" t="s">
        <v>69</v>
      </c>
      <c r="H87" s="43">
        <v>47</v>
      </c>
      <c r="I87" s="43">
        <v>202</v>
      </c>
      <c r="J87" s="43" t="s">
        <v>57</v>
      </c>
      <c r="K87" s="43">
        <v>0</v>
      </c>
      <c r="L87" s="43">
        <v>77</v>
      </c>
      <c r="M87" s="43">
        <v>219</v>
      </c>
      <c r="N87" s="170" t="s">
        <v>57</v>
      </c>
      <c r="O87" s="276" t="s">
        <v>219</v>
      </c>
      <c r="P87" s="277">
        <v>42716</v>
      </c>
      <c r="Q87" s="86"/>
      <c r="R87" s="278">
        <v>53</v>
      </c>
      <c r="S87" s="278">
        <v>53</v>
      </c>
      <c r="T87" s="278">
        <f t="shared" si="14"/>
        <v>0</v>
      </c>
      <c r="U87" s="281"/>
      <c r="V87" s="281"/>
      <c r="W87" s="126"/>
      <c r="X87" s="281"/>
      <c r="Y87" s="123"/>
      <c r="Z87" s="54"/>
      <c r="AA87" s="55">
        <f t="shared" si="15"/>
        <v>0</v>
      </c>
      <c r="AB87" s="56">
        <f t="shared" si="20"/>
        <v>0</v>
      </c>
      <c r="AC87" s="56"/>
      <c r="AD87" s="57">
        <f t="shared" si="21"/>
        <v>0</v>
      </c>
      <c r="AE87" s="87"/>
      <c r="AF87" s="59">
        <f t="shared" si="16"/>
        <v>0</v>
      </c>
      <c r="AG87" s="59">
        <f t="shared" si="22"/>
        <v>0</v>
      </c>
      <c r="AH87" s="59">
        <f t="shared" si="23"/>
        <v>0</v>
      </c>
      <c r="AI87" s="59">
        <f t="shared" si="24"/>
        <v>0</v>
      </c>
      <c r="AJ87" s="59">
        <f t="shared" si="17"/>
        <v>0</v>
      </c>
      <c r="AK87" s="59">
        <f t="shared" si="18"/>
        <v>0</v>
      </c>
      <c r="AL87" s="59">
        <f t="shared" si="19"/>
        <v>0</v>
      </c>
      <c r="AM87" s="27"/>
      <c r="AN87" s="60"/>
      <c r="AO87" s="60"/>
      <c r="AP87" s="61"/>
      <c r="AQ87" s="62"/>
      <c r="AR87" s="89"/>
      <c r="AS87" s="309"/>
      <c r="AT87" s="124"/>
    </row>
    <row r="88" spans="1:47" s="152" customFormat="1" ht="23.25" customHeight="1" x14ac:dyDescent="0.25">
      <c r="A88" s="127">
        <v>28</v>
      </c>
      <c r="B88" s="310" t="s">
        <v>160</v>
      </c>
      <c r="C88" s="311">
        <v>3</v>
      </c>
      <c r="D88" s="312"/>
      <c r="E88" s="313" t="s">
        <v>223</v>
      </c>
      <c r="F88" s="314">
        <v>1958</v>
      </c>
      <c r="G88" s="315" t="s">
        <v>146</v>
      </c>
      <c r="H88" s="316">
        <v>47</v>
      </c>
      <c r="I88" s="316">
        <v>69</v>
      </c>
      <c r="J88" s="316" t="s">
        <v>57</v>
      </c>
      <c r="K88" s="317" t="s">
        <v>70</v>
      </c>
      <c r="L88" s="316">
        <v>4</v>
      </c>
      <c r="M88" s="316">
        <v>508</v>
      </c>
      <c r="N88" s="316" t="s">
        <v>57</v>
      </c>
      <c r="O88" s="318" t="s">
        <v>224</v>
      </c>
      <c r="P88" s="319">
        <v>42720</v>
      </c>
      <c r="Q88" s="320" t="s">
        <v>60</v>
      </c>
      <c r="R88" s="321">
        <v>506</v>
      </c>
      <c r="S88" s="321">
        <v>506</v>
      </c>
      <c r="T88" s="322">
        <f t="shared" si="14"/>
        <v>0</v>
      </c>
      <c r="U88" s="323">
        <f>SUM(S88:S92)</f>
        <v>2925</v>
      </c>
      <c r="V88" s="323">
        <v>774</v>
      </c>
      <c r="W88" s="140">
        <f>U88-V88</f>
        <v>2151</v>
      </c>
      <c r="X88" s="323">
        <v>3072</v>
      </c>
      <c r="Y88" s="141"/>
      <c r="Z88" s="142">
        <f t="shared" si="25"/>
        <v>95.21484375</v>
      </c>
      <c r="AA88" s="55">
        <f t="shared" si="15"/>
        <v>906750000</v>
      </c>
      <c r="AB88" s="56">
        <f t="shared" si="20"/>
        <v>5959800</v>
      </c>
      <c r="AC88" s="143">
        <f>'[1]28. Nguyễn Văn Tân (1958)'!J87</f>
        <v>51532850</v>
      </c>
      <c r="AD88" s="57">
        <f t="shared" si="21"/>
        <v>964242650</v>
      </c>
      <c r="AE88" s="144">
        <v>5</v>
      </c>
      <c r="AF88" s="59">
        <f t="shared" si="16"/>
        <v>2266875000</v>
      </c>
      <c r="AG88" s="59">
        <f t="shared" si="22"/>
        <v>0</v>
      </c>
      <c r="AH88" s="59">
        <f t="shared" si="23"/>
        <v>0</v>
      </c>
      <c r="AI88" s="59">
        <f t="shared" si="24"/>
        <v>29880000</v>
      </c>
      <c r="AJ88" s="59">
        <f t="shared" si="17"/>
        <v>10000000</v>
      </c>
      <c r="AK88" s="59">
        <f t="shared" si="18"/>
        <v>2306755000</v>
      </c>
      <c r="AL88" s="59">
        <f t="shared" si="19"/>
        <v>3270997650</v>
      </c>
      <c r="AM88" s="145"/>
      <c r="AN88" s="146"/>
      <c r="AO88" s="146"/>
      <c r="AP88" s="147"/>
      <c r="AQ88" s="148"/>
      <c r="AR88" s="149" t="s">
        <v>225</v>
      </c>
      <c r="AS88" s="324"/>
      <c r="AT88" s="151" t="s">
        <v>226</v>
      </c>
    </row>
    <row r="89" spans="1:47" s="152" customFormat="1" ht="23.25" customHeight="1" x14ac:dyDescent="0.25">
      <c r="A89" s="325"/>
      <c r="B89" s="326"/>
      <c r="C89" s="311"/>
      <c r="D89" s="327"/>
      <c r="E89" s="328"/>
      <c r="F89" s="328"/>
      <c r="G89" s="315" t="s">
        <v>69</v>
      </c>
      <c r="H89" s="316">
        <v>47</v>
      </c>
      <c r="I89" s="316">
        <v>203</v>
      </c>
      <c r="J89" s="316" t="s">
        <v>57</v>
      </c>
      <c r="K89" s="317" t="s">
        <v>70</v>
      </c>
      <c r="L89" s="316">
        <v>100</v>
      </c>
      <c r="M89" s="316">
        <v>140</v>
      </c>
      <c r="N89" s="316" t="s">
        <v>57</v>
      </c>
      <c r="O89" s="318" t="s">
        <v>224</v>
      </c>
      <c r="P89" s="319">
        <v>42720</v>
      </c>
      <c r="Q89" s="329"/>
      <c r="R89" s="321">
        <v>41</v>
      </c>
      <c r="S89" s="321">
        <v>41</v>
      </c>
      <c r="T89" s="322">
        <f t="shared" si="14"/>
        <v>0</v>
      </c>
      <c r="U89" s="330"/>
      <c r="V89" s="330"/>
      <c r="W89" s="331"/>
      <c r="X89" s="330"/>
      <c r="Y89" s="141"/>
      <c r="Z89" s="142"/>
      <c r="AA89" s="55">
        <f t="shared" si="15"/>
        <v>0</v>
      </c>
      <c r="AB89" s="56">
        <f t="shared" si="20"/>
        <v>0</v>
      </c>
      <c r="AC89" s="143"/>
      <c r="AD89" s="57">
        <f t="shared" si="21"/>
        <v>0</v>
      </c>
      <c r="AE89" s="144"/>
      <c r="AF89" s="59">
        <f t="shared" si="16"/>
        <v>0</v>
      </c>
      <c r="AG89" s="59">
        <f t="shared" si="22"/>
        <v>0</v>
      </c>
      <c r="AH89" s="59">
        <f t="shared" si="23"/>
        <v>0</v>
      </c>
      <c r="AI89" s="59">
        <f t="shared" si="24"/>
        <v>0</v>
      </c>
      <c r="AJ89" s="59">
        <f t="shared" si="17"/>
        <v>0</v>
      </c>
      <c r="AK89" s="59">
        <f t="shared" si="18"/>
        <v>0</v>
      </c>
      <c r="AL89" s="59">
        <f t="shared" si="19"/>
        <v>0</v>
      </c>
      <c r="AM89" s="145"/>
      <c r="AN89" s="146"/>
      <c r="AO89" s="146"/>
      <c r="AP89" s="147"/>
      <c r="AQ89" s="148"/>
      <c r="AR89" s="332"/>
      <c r="AS89" s="333"/>
      <c r="AT89" s="151"/>
    </row>
    <row r="90" spans="1:47" s="152" customFormat="1" ht="23.25" customHeight="1" x14ac:dyDescent="0.25">
      <c r="A90" s="325"/>
      <c r="B90" s="326"/>
      <c r="C90" s="311"/>
      <c r="D90" s="327"/>
      <c r="E90" s="328"/>
      <c r="F90" s="328"/>
      <c r="G90" s="315" t="s">
        <v>227</v>
      </c>
      <c r="H90" s="316">
        <v>58</v>
      </c>
      <c r="I90" s="316">
        <v>79</v>
      </c>
      <c r="J90" s="316" t="s">
        <v>57</v>
      </c>
      <c r="K90" s="317" t="s">
        <v>70</v>
      </c>
      <c r="L90" s="316">
        <v>63</v>
      </c>
      <c r="M90" s="316">
        <v>128</v>
      </c>
      <c r="N90" s="316" t="s">
        <v>57</v>
      </c>
      <c r="O90" s="318" t="s">
        <v>224</v>
      </c>
      <c r="P90" s="319">
        <v>42720</v>
      </c>
      <c r="Q90" s="329"/>
      <c r="R90" s="321">
        <v>128</v>
      </c>
      <c r="S90" s="321">
        <v>128</v>
      </c>
      <c r="T90" s="322">
        <f t="shared" si="14"/>
        <v>0</v>
      </c>
      <c r="U90" s="330"/>
      <c r="V90" s="330"/>
      <c r="W90" s="331"/>
      <c r="X90" s="330"/>
      <c r="Y90" s="141"/>
      <c r="Z90" s="142"/>
      <c r="AA90" s="55">
        <f t="shared" si="15"/>
        <v>0</v>
      </c>
      <c r="AB90" s="56">
        <f t="shared" si="20"/>
        <v>0</v>
      </c>
      <c r="AC90" s="143"/>
      <c r="AD90" s="57">
        <f t="shared" si="21"/>
        <v>0</v>
      </c>
      <c r="AE90" s="144"/>
      <c r="AF90" s="59">
        <f t="shared" si="16"/>
        <v>0</v>
      </c>
      <c r="AG90" s="59">
        <f t="shared" si="22"/>
        <v>0</v>
      </c>
      <c r="AH90" s="59">
        <f t="shared" si="23"/>
        <v>0</v>
      </c>
      <c r="AI90" s="59">
        <f t="shared" si="24"/>
        <v>0</v>
      </c>
      <c r="AJ90" s="59">
        <f t="shared" si="17"/>
        <v>0</v>
      </c>
      <c r="AK90" s="59">
        <f t="shared" si="18"/>
        <v>0</v>
      </c>
      <c r="AL90" s="59">
        <f t="shared" si="19"/>
        <v>0</v>
      </c>
      <c r="AM90" s="145"/>
      <c r="AN90" s="146"/>
      <c r="AO90" s="146"/>
      <c r="AP90" s="147"/>
      <c r="AQ90" s="148"/>
      <c r="AR90" s="332"/>
      <c r="AS90" s="333"/>
      <c r="AT90" s="151"/>
    </row>
    <row r="91" spans="1:47" s="152" customFormat="1" ht="23.25" customHeight="1" x14ac:dyDescent="0.25">
      <c r="A91" s="325"/>
      <c r="B91" s="326"/>
      <c r="C91" s="311"/>
      <c r="D91" s="327"/>
      <c r="E91" s="328"/>
      <c r="F91" s="328"/>
      <c r="G91" s="315" t="s">
        <v>228</v>
      </c>
      <c r="H91" s="316">
        <v>58</v>
      </c>
      <c r="I91" s="316">
        <v>41</v>
      </c>
      <c r="J91" s="316" t="s">
        <v>57</v>
      </c>
      <c r="K91" s="317" t="s">
        <v>70</v>
      </c>
      <c r="L91" s="316">
        <v>26</v>
      </c>
      <c r="M91" s="316">
        <v>2150</v>
      </c>
      <c r="N91" s="316" t="s">
        <v>57</v>
      </c>
      <c r="O91" s="318" t="s">
        <v>224</v>
      </c>
      <c r="P91" s="319">
        <v>42720</v>
      </c>
      <c r="Q91" s="329"/>
      <c r="R91" s="321">
        <v>2151</v>
      </c>
      <c r="S91" s="321">
        <v>2151</v>
      </c>
      <c r="T91" s="322">
        <f t="shared" si="14"/>
        <v>0</v>
      </c>
      <c r="U91" s="330"/>
      <c r="V91" s="330"/>
      <c r="W91" s="331"/>
      <c r="X91" s="330"/>
      <c r="Y91" s="141"/>
      <c r="Z91" s="142"/>
      <c r="AA91" s="55">
        <f t="shared" si="15"/>
        <v>0</v>
      </c>
      <c r="AB91" s="56">
        <f t="shared" si="20"/>
        <v>0</v>
      </c>
      <c r="AC91" s="143"/>
      <c r="AD91" s="57">
        <f t="shared" si="21"/>
        <v>0</v>
      </c>
      <c r="AE91" s="144"/>
      <c r="AF91" s="59">
        <f t="shared" si="16"/>
        <v>0</v>
      </c>
      <c r="AG91" s="59">
        <f t="shared" si="22"/>
        <v>0</v>
      </c>
      <c r="AH91" s="59">
        <f t="shared" si="23"/>
        <v>0</v>
      </c>
      <c r="AI91" s="59">
        <f t="shared" si="24"/>
        <v>0</v>
      </c>
      <c r="AJ91" s="59">
        <f t="shared" si="17"/>
        <v>0</v>
      </c>
      <c r="AK91" s="59">
        <f t="shared" si="18"/>
        <v>0</v>
      </c>
      <c r="AL91" s="59">
        <f t="shared" si="19"/>
        <v>0</v>
      </c>
      <c r="AM91" s="145"/>
      <c r="AN91" s="146"/>
      <c r="AO91" s="146"/>
      <c r="AP91" s="147"/>
      <c r="AQ91" s="148"/>
      <c r="AR91" s="332"/>
      <c r="AS91" s="333"/>
      <c r="AT91" s="151"/>
    </row>
    <row r="92" spans="1:47" s="152" customFormat="1" ht="23.25" customHeight="1" x14ac:dyDescent="0.25">
      <c r="A92" s="153"/>
      <c r="B92" s="334"/>
      <c r="C92" s="311"/>
      <c r="D92" s="335"/>
      <c r="E92" s="336"/>
      <c r="F92" s="336"/>
      <c r="G92" s="315" t="s">
        <v>69</v>
      </c>
      <c r="H92" s="316">
        <v>47</v>
      </c>
      <c r="I92" s="316">
        <v>290</v>
      </c>
      <c r="J92" s="316" t="s">
        <v>57</v>
      </c>
      <c r="K92" s="317" t="s">
        <v>70</v>
      </c>
      <c r="L92" s="316">
        <v>100</v>
      </c>
      <c r="M92" s="316">
        <v>140</v>
      </c>
      <c r="N92" s="316" t="s">
        <v>57</v>
      </c>
      <c r="O92" s="318" t="s">
        <v>224</v>
      </c>
      <c r="P92" s="319">
        <v>42720</v>
      </c>
      <c r="Q92" s="329"/>
      <c r="R92" s="321">
        <v>99</v>
      </c>
      <c r="S92" s="321">
        <v>99</v>
      </c>
      <c r="T92" s="322">
        <f t="shared" si="14"/>
        <v>0</v>
      </c>
      <c r="U92" s="337"/>
      <c r="V92" s="337"/>
      <c r="W92" s="155"/>
      <c r="X92" s="337"/>
      <c r="Y92" s="141"/>
      <c r="Z92" s="142"/>
      <c r="AA92" s="55">
        <f t="shared" si="15"/>
        <v>0</v>
      </c>
      <c r="AB92" s="56">
        <f t="shared" si="20"/>
        <v>0</v>
      </c>
      <c r="AC92" s="143"/>
      <c r="AD92" s="57">
        <f t="shared" si="21"/>
        <v>0</v>
      </c>
      <c r="AE92" s="144"/>
      <c r="AF92" s="59">
        <f t="shared" si="16"/>
        <v>0</v>
      </c>
      <c r="AG92" s="59">
        <f t="shared" si="22"/>
        <v>0</v>
      </c>
      <c r="AH92" s="59">
        <f t="shared" si="23"/>
        <v>0</v>
      </c>
      <c r="AI92" s="59">
        <f t="shared" si="24"/>
        <v>0</v>
      </c>
      <c r="AJ92" s="59">
        <f t="shared" si="17"/>
        <v>0</v>
      </c>
      <c r="AK92" s="59">
        <f t="shared" si="18"/>
        <v>0</v>
      </c>
      <c r="AL92" s="59">
        <f t="shared" si="19"/>
        <v>0</v>
      </c>
      <c r="AM92" s="145"/>
      <c r="AN92" s="146"/>
      <c r="AO92" s="146"/>
      <c r="AP92" s="147"/>
      <c r="AQ92" s="148"/>
      <c r="AR92" s="156"/>
      <c r="AS92" s="338"/>
      <c r="AT92" s="151"/>
    </row>
    <row r="93" spans="1:47" s="67" customFormat="1" ht="23.25" customHeight="1" x14ac:dyDescent="0.25">
      <c r="A93" s="339"/>
      <c r="B93" s="340"/>
      <c r="C93" s="340"/>
      <c r="D93" s="340"/>
      <c r="E93" s="280"/>
      <c r="F93" s="280"/>
      <c r="G93" s="276"/>
      <c r="H93" s="43"/>
      <c r="I93" s="43"/>
      <c r="J93" s="43"/>
      <c r="K93" s="43"/>
      <c r="L93" s="43"/>
      <c r="M93" s="43"/>
      <c r="N93" s="170"/>
      <c r="O93" s="276"/>
      <c r="P93" s="277"/>
      <c r="Q93" s="340"/>
      <c r="R93" s="278"/>
      <c r="S93" s="278"/>
      <c r="T93" s="278"/>
      <c r="U93" s="341"/>
      <c r="V93" s="341"/>
      <c r="W93" s="342"/>
      <c r="X93" s="341"/>
      <c r="Y93" s="123"/>
      <c r="Z93" s="54"/>
      <c r="AA93" s="55">
        <f t="shared" si="15"/>
        <v>0</v>
      </c>
      <c r="AB93" s="56">
        <f t="shared" si="20"/>
        <v>0</v>
      </c>
      <c r="AC93" s="56"/>
      <c r="AD93" s="57">
        <f t="shared" si="21"/>
        <v>0</v>
      </c>
      <c r="AE93" s="87"/>
      <c r="AF93" s="59">
        <f t="shared" si="16"/>
        <v>0</v>
      </c>
      <c r="AG93" s="59">
        <f t="shared" si="22"/>
        <v>0</v>
      </c>
      <c r="AH93" s="59">
        <f t="shared" si="23"/>
        <v>0</v>
      </c>
      <c r="AI93" s="59">
        <f t="shared" si="24"/>
        <v>0</v>
      </c>
      <c r="AJ93" s="59">
        <f t="shared" si="17"/>
        <v>0</v>
      </c>
      <c r="AK93" s="59">
        <f t="shared" si="18"/>
        <v>0</v>
      </c>
      <c r="AL93" s="59">
        <f t="shared" si="19"/>
        <v>0</v>
      </c>
      <c r="AM93" s="27"/>
      <c r="AN93" s="60"/>
      <c r="AO93" s="60"/>
      <c r="AP93" s="61"/>
      <c r="AQ93" s="62"/>
      <c r="AR93" s="60"/>
      <c r="AS93" s="343"/>
    </row>
    <row r="94" spans="1:47" ht="32.450000000000003" customHeight="1" x14ac:dyDescent="0.3">
      <c r="A94" s="43"/>
      <c r="B94" s="31" t="s">
        <v>229</v>
      </c>
      <c r="C94" s="27"/>
      <c r="D94" s="27"/>
      <c r="E94" s="344"/>
      <c r="F94" s="344"/>
      <c r="G94" s="345"/>
      <c r="H94" s="27"/>
      <c r="I94" s="27"/>
      <c r="J94" s="27"/>
      <c r="K94" s="346"/>
      <c r="L94" s="27"/>
      <c r="M94" s="28"/>
      <c r="N94" s="347"/>
      <c r="O94" s="348"/>
      <c r="P94" s="349"/>
      <c r="Q94" s="347"/>
      <c r="R94" s="350">
        <f>SUBTOTAL(9,R7:R93)</f>
        <v>70668</v>
      </c>
      <c r="S94" s="350">
        <f>SUBTOTAL(9,S7:S92)</f>
        <v>70603.799999999988</v>
      </c>
      <c r="T94" s="28">
        <f>SUBTOTAL(9,T7:T92)</f>
        <v>64.19999999999996</v>
      </c>
      <c r="U94" s="28">
        <f>SUM(U7:U92)</f>
        <v>70603.8</v>
      </c>
      <c r="V94" s="28">
        <f>SUM(V7:V92)</f>
        <v>34728.1</v>
      </c>
      <c r="W94" s="28">
        <f>SUM(W7:W92)</f>
        <v>35875.699999999997</v>
      </c>
      <c r="X94" s="28"/>
      <c r="Y94" s="347"/>
      <c r="Z94" s="61"/>
      <c r="AA94" s="351">
        <f t="shared" ref="AA94:AG94" si="26">SUM(AA7:AA93)</f>
        <v>21887178000</v>
      </c>
      <c r="AB94" s="351">
        <f t="shared" si="26"/>
        <v>267406370</v>
      </c>
      <c r="AC94" s="351">
        <f t="shared" si="26"/>
        <v>501131030</v>
      </c>
      <c r="AD94" s="351">
        <f t="shared" si="26"/>
        <v>22655715400</v>
      </c>
      <c r="AE94" s="352">
        <f t="shared" si="26"/>
        <v>119</v>
      </c>
      <c r="AF94" s="351">
        <f t="shared" si="26"/>
        <v>54717945000</v>
      </c>
      <c r="AG94" s="351">
        <f t="shared" si="26"/>
        <v>8964000</v>
      </c>
      <c r="AH94" s="351">
        <f>+SUM(AH7:AH93)</f>
        <v>0</v>
      </c>
      <c r="AI94" s="351">
        <f>+SUM(AI7:AI93)</f>
        <v>675288000</v>
      </c>
      <c r="AJ94" s="351">
        <f>SUM(AJ7:AJ93)</f>
        <v>264790000</v>
      </c>
      <c r="AK94" s="351">
        <f>SUM(AK7:AK93)</f>
        <v>55666987000</v>
      </c>
      <c r="AL94" s="351">
        <f>SUM(AL7:AL93)</f>
        <v>78322702400</v>
      </c>
      <c r="AM94" s="28"/>
      <c r="AN94" s="60"/>
      <c r="AO94" s="60"/>
      <c r="AP94" s="60"/>
      <c r="AQ94" s="60"/>
      <c r="AR94" s="291"/>
      <c r="AS94" s="353"/>
    </row>
    <row r="95" spans="1:47" x14ac:dyDescent="0.3">
      <c r="I95" s="11"/>
      <c r="AE95" s="11"/>
      <c r="AF95" s="364"/>
      <c r="AL95" s="364"/>
      <c r="AM95" s="365"/>
      <c r="AP95" s="11"/>
      <c r="AQ95" s="11"/>
    </row>
    <row r="96" spans="1:47" s="9" customFormat="1" ht="33.75" customHeight="1" x14ac:dyDescent="0.3">
      <c r="A96" s="369" t="s">
        <v>230</v>
      </c>
      <c r="B96" s="369"/>
      <c r="C96" s="369"/>
      <c r="D96" s="369"/>
      <c r="E96" s="369"/>
      <c r="F96" s="369"/>
      <c r="G96" s="369"/>
      <c r="H96" s="369"/>
      <c r="I96" s="370"/>
      <c r="M96" s="371"/>
      <c r="N96" s="372"/>
      <c r="O96" s="371"/>
      <c r="P96" s="373"/>
      <c r="Q96" s="374"/>
      <c r="R96" s="375"/>
      <c r="S96" s="375"/>
      <c r="T96" s="376"/>
      <c r="U96" s="371"/>
      <c r="V96" s="371"/>
      <c r="W96" s="371"/>
      <c r="X96" s="371"/>
      <c r="Y96" s="377"/>
      <c r="AD96" s="371"/>
      <c r="AE96" s="354"/>
      <c r="AG96" s="371"/>
      <c r="AH96" s="371"/>
      <c r="AI96" s="371"/>
      <c r="AK96" s="369" t="s">
        <v>231</v>
      </c>
      <c r="AL96" s="369"/>
      <c r="AM96" s="369"/>
      <c r="AN96" s="369"/>
      <c r="AO96" s="369"/>
      <c r="AP96" s="369"/>
      <c r="AQ96" s="369"/>
      <c r="AR96" s="369"/>
      <c r="AS96" s="368"/>
    </row>
    <row r="97" spans="3:43" ht="24.75" customHeight="1" x14ac:dyDescent="0.3">
      <c r="C97" s="378"/>
      <c r="D97" s="378"/>
      <c r="E97" s="378"/>
      <c r="F97" s="378"/>
      <c r="G97" s="378"/>
      <c r="I97" s="11"/>
      <c r="Q97" s="374"/>
      <c r="R97" s="379"/>
      <c r="S97" s="379"/>
      <c r="T97" s="380"/>
      <c r="U97" s="377"/>
      <c r="V97" s="377"/>
      <c r="W97" s="377"/>
      <c r="X97" s="377"/>
      <c r="Y97" s="377"/>
      <c r="AD97" s="381"/>
      <c r="AE97" s="381"/>
      <c r="AF97" s="382"/>
      <c r="AG97" s="382"/>
      <c r="AH97" s="383"/>
      <c r="AP97" s="11"/>
      <c r="AQ97" s="11"/>
    </row>
    <row r="98" spans="3:43" x14ac:dyDescent="0.3">
      <c r="I98" s="11"/>
      <c r="Q98" s="374"/>
      <c r="R98" s="375"/>
      <c r="S98" s="375"/>
      <c r="T98" s="376"/>
      <c r="U98" s="385"/>
      <c r="V98" s="385"/>
      <c r="W98" s="385"/>
      <c r="X98" s="371"/>
      <c r="Y98" s="377"/>
      <c r="AD98" s="381"/>
      <c r="AE98" s="381"/>
      <c r="AF98" s="386"/>
      <c r="AG98" s="382"/>
      <c r="AH98" s="387"/>
      <c r="AP98" s="11"/>
      <c r="AQ98" s="11"/>
    </row>
    <row r="99" spans="3:43" x14ac:dyDescent="0.3">
      <c r="I99" s="11"/>
      <c r="Q99" s="374"/>
      <c r="R99" s="375"/>
      <c r="S99" s="375"/>
      <c r="T99" s="376"/>
      <c r="U99" s="371"/>
      <c r="V99" s="371"/>
      <c r="W99" s="371"/>
      <c r="X99" s="371"/>
      <c r="Y99" s="377"/>
      <c r="AD99" s="388"/>
      <c r="AE99" s="381"/>
      <c r="AF99" s="386"/>
      <c r="AG99" s="388"/>
      <c r="AH99" s="381"/>
      <c r="AP99" s="11"/>
      <c r="AQ99" s="11"/>
    </row>
    <row r="100" spans="3:43" x14ac:dyDescent="0.3">
      <c r="I100" s="11"/>
      <c r="Q100" s="374"/>
      <c r="R100" s="375"/>
      <c r="S100" s="375"/>
      <c r="T100" s="376"/>
      <c r="U100" s="371"/>
      <c r="V100" s="371"/>
      <c r="W100" s="371"/>
      <c r="X100" s="371"/>
      <c r="Y100" s="377"/>
      <c r="AD100" s="381"/>
      <c r="AE100" s="381"/>
      <c r="AF100" s="382"/>
      <c r="AG100" s="388"/>
      <c r="AH100" s="381"/>
      <c r="AP100" s="11"/>
      <c r="AQ100" s="11"/>
    </row>
    <row r="101" spans="3:43" x14ac:dyDescent="0.3">
      <c r="I101" s="11"/>
      <c r="Q101" s="374"/>
      <c r="R101" s="375"/>
      <c r="S101" s="375"/>
      <c r="T101" s="376"/>
      <c r="U101" s="371"/>
      <c r="V101" s="371"/>
      <c r="W101" s="371"/>
      <c r="X101" s="371"/>
      <c r="Y101" s="377"/>
      <c r="AD101" s="381"/>
      <c r="AE101" s="381"/>
      <c r="AF101" s="382"/>
      <c r="AG101" s="388"/>
      <c r="AH101" s="381"/>
      <c r="AP101" s="11"/>
      <c r="AQ101" s="11"/>
    </row>
    <row r="102" spans="3:43" x14ac:dyDescent="0.3">
      <c r="I102" s="11"/>
      <c r="Q102" s="374"/>
      <c r="R102" s="375"/>
      <c r="S102" s="375"/>
      <c r="T102" s="376"/>
      <c r="U102" s="371"/>
      <c r="V102" s="371"/>
      <c r="W102" s="371"/>
      <c r="X102" s="371"/>
      <c r="Y102" s="377"/>
      <c r="AD102" s="381"/>
      <c r="AE102" s="381"/>
      <c r="AF102" s="382"/>
      <c r="AG102" s="388"/>
      <c r="AH102" s="388"/>
      <c r="AI102" s="389"/>
      <c r="AP102" s="11"/>
      <c r="AQ102" s="11"/>
    </row>
    <row r="103" spans="3:43" ht="11.25" customHeight="1" x14ac:dyDescent="0.3">
      <c r="I103" s="11"/>
      <c r="Q103" s="369"/>
      <c r="R103" s="369"/>
      <c r="S103" s="369"/>
      <c r="T103" s="369"/>
      <c r="U103" s="369"/>
      <c r="V103" s="369"/>
      <c r="W103" s="369"/>
      <c r="X103" s="369"/>
      <c r="Y103" s="369"/>
      <c r="AD103" s="381"/>
      <c r="AE103" s="381"/>
      <c r="AF103" s="382"/>
      <c r="AG103" s="388"/>
      <c r="AH103" s="381"/>
      <c r="AP103" s="11"/>
      <c r="AQ103" s="11"/>
    </row>
    <row r="104" spans="3:43" x14ac:dyDescent="0.3">
      <c r="AD104" s="381"/>
      <c r="AE104" s="381"/>
      <c r="AF104" s="386"/>
      <c r="AG104" s="388"/>
      <c r="AH104" s="381"/>
      <c r="AO104" s="391"/>
      <c r="AP104" s="11"/>
      <c r="AQ104" s="11"/>
    </row>
    <row r="105" spans="3:43" x14ac:dyDescent="0.3">
      <c r="AD105" s="381"/>
      <c r="AE105" s="381"/>
      <c r="AF105" s="386"/>
      <c r="AG105" s="381"/>
      <c r="AH105" s="381"/>
      <c r="AO105" s="391"/>
      <c r="AP105" s="11"/>
      <c r="AQ105" s="11"/>
    </row>
    <row r="106" spans="3:43" x14ac:dyDescent="0.3">
      <c r="AD106" s="381"/>
      <c r="AE106" s="381"/>
      <c r="AF106" s="386"/>
      <c r="AG106" s="381"/>
      <c r="AH106" s="381"/>
      <c r="AO106" s="391"/>
      <c r="AP106" s="11"/>
      <c r="AQ106" s="11"/>
    </row>
    <row r="107" spans="3:43" x14ac:dyDescent="0.3">
      <c r="AD107" s="381"/>
      <c r="AE107" s="381"/>
      <c r="AF107" s="386"/>
      <c r="AG107" s="381"/>
      <c r="AH107" s="381"/>
      <c r="AO107" s="391"/>
      <c r="AP107" s="11"/>
      <c r="AQ107" s="11"/>
    </row>
    <row r="108" spans="3:43" x14ac:dyDescent="0.3">
      <c r="AO108" s="391"/>
      <c r="AP108" s="11"/>
      <c r="AQ108" s="11"/>
    </row>
    <row r="109" spans="3:43" x14ac:dyDescent="0.3">
      <c r="AO109" s="391"/>
      <c r="AP109" s="11"/>
      <c r="AQ109" s="11"/>
    </row>
    <row r="110" spans="3:43" x14ac:dyDescent="0.3">
      <c r="AO110" s="391"/>
      <c r="AP110" s="11"/>
      <c r="AQ110" s="11"/>
    </row>
    <row r="111" spans="3:43" x14ac:dyDescent="0.3">
      <c r="AO111" s="391"/>
      <c r="AP111" s="11"/>
      <c r="AQ111" s="11"/>
    </row>
    <row r="112" spans="3:43" x14ac:dyDescent="0.3">
      <c r="AO112" s="391"/>
      <c r="AP112" s="11"/>
      <c r="AQ112" s="11"/>
    </row>
    <row r="113" spans="41:43" x14ac:dyDescent="0.3">
      <c r="AO113" s="391"/>
      <c r="AP113" s="11"/>
      <c r="AQ113" s="11"/>
    </row>
    <row r="114" spans="41:43" x14ac:dyDescent="0.3">
      <c r="AO114" s="391"/>
      <c r="AP114" s="11"/>
      <c r="AQ114" s="11"/>
    </row>
    <row r="115" spans="41:43" x14ac:dyDescent="0.3">
      <c r="AO115" s="391"/>
      <c r="AP115" s="11"/>
      <c r="AQ115" s="11"/>
    </row>
    <row r="116" spans="41:43" x14ac:dyDescent="0.3">
      <c r="AO116" s="391"/>
      <c r="AP116" s="11"/>
      <c r="AQ116" s="11"/>
    </row>
    <row r="117" spans="41:43" x14ac:dyDescent="0.3">
      <c r="AO117" s="391"/>
      <c r="AP117" s="11"/>
      <c r="AQ117" s="11"/>
    </row>
    <row r="118" spans="41:43" x14ac:dyDescent="0.3">
      <c r="AO118" s="391"/>
      <c r="AP118" s="11"/>
      <c r="AQ118" s="11"/>
    </row>
    <row r="119" spans="41:43" x14ac:dyDescent="0.3">
      <c r="AO119" s="391"/>
      <c r="AP119" s="11"/>
      <c r="AQ119" s="11"/>
    </row>
    <row r="120" spans="41:43" x14ac:dyDescent="0.3">
      <c r="AO120" s="391"/>
      <c r="AP120" s="11"/>
      <c r="AQ120" s="11"/>
    </row>
    <row r="121" spans="41:43" x14ac:dyDescent="0.3">
      <c r="AO121" s="391"/>
      <c r="AP121" s="11"/>
      <c r="AQ121" s="11"/>
    </row>
    <row r="122" spans="41:43" x14ac:dyDescent="0.3">
      <c r="AO122" s="391"/>
      <c r="AP122" s="11"/>
      <c r="AQ122" s="11"/>
    </row>
    <row r="123" spans="41:43" x14ac:dyDescent="0.3">
      <c r="AO123" s="391"/>
      <c r="AP123" s="11"/>
      <c r="AQ123" s="11"/>
    </row>
    <row r="124" spans="41:43" x14ac:dyDescent="0.3">
      <c r="AO124" s="391"/>
      <c r="AP124" s="11"/>
      <c r="AQ124" s="11"/>
    </row>
    <row r="125" spans="41:43" x14ac:dyDescent="0.3">
      <c r="AO125" s="391"/>
      <c r="AP125" s="11"/>
      <c r="AQ125" s="11"/>
    </row>
    <row r="126" spans="41:43" x14ac:dyDescent="0.3">
      <c r="AO126" s="391"/>
      <c r="AP126" s="11"/>
      <c r="AQ126" s="11"/>
    </row>
    <row r="127" spans="41:43" x14ac:dyDescent="0.3">
      <c r="AO127" s="391"/>
      <c r="AP127" s="11"/>
      <c r="AQ127" s="11"/>
    </row>
    <row r="128" spans="41:43" x14ac:dyDescent="0.3">
      <c r="AO128" s="391"/>
      <c r="AP128" s="11"/>
      <c r="AQ128" s="11"/>
    </row>
    <row r="129" spans="41:43" x14ac:dyDescent="0.3">
      <c r="AO129" s="391"/>
      <c r="AP129" s="11"/>
      <c r="AQ129" s="11"/>
    </row>
    <row r="130" spans="41:43" x14ac:dyDescent="0.3">
      <c r="AO130" s="391"/>
      <c r="AP130" s="11"/>
      <c r="AQ130" s="11"/>
    </row>
    <row r="131" spans="41:43" x14ac:dyDescent="0.3">
      <c r="AO131" s="391"/>
      <c r="AP131" s="11"/>
      <c r="AQ131" s="11"/>
    </row>
    <row r="132" spans="41:43" x14ac:dyDescent="0.3">
      <c r="AO132" s="391"/>
      <c r="AP132" s="11"/>
      <c r="AQ132" s="11"/>
    </row>
    <row r="133" spans="41:43" x14ac:dyDescent="0.3">
      <c r="AO133" s="391"/>
      <c r="AP133" s="11"/>
      <c r="AQ133" s="11"/>
    </row>
    <row r="134" spans="41:43" x14ac:dyDescent="0.3">
      <c r="AO134" s="391"/>
      <c r="AP134" s="11"/>
      <c r="AQ134" s="11"/>
    </row>
    <row r="135" spans="41:43" x14ac:dyDescent="0.3">
      <c r="AO135" s="391"/>
      <c r="AP135" s="11"/>
      <c r="AQ135" s="11"/>
    </row>
    <row r="136" spans="41:43" x14ac:dyDescent="0.3">
      <c r="AO136" s="391"/>
      <c r="AP136" s="11"/>
      <c r="AQ136" s="11"/>
    </row>
    <row r="137" spans="41:43" x14ac:dyDescent="0.3">
      <c r="AO137" s="391"/>
      <c r="AP137" s="11"/>
      <c r="AQ137" s="11"/>
    </row>
    <row r="138" spans="41:43" x14ac:dyDescent="0.3">
      <c r="AO138" s="391"/>
      <c r="AP138" s="11"/>
      <c r="AQ138" s="11"/>
    </row>
    <row r="139" spans="41:43" x14ac:dyDescent="0.3">
      <c r="AO139" s="391"/>
      <c r="AP139" s="11"/>
      <c r="AQ139" s="11"/>
    </row>
    <row r="140" spans="41:43" x14ac:dyDescent="0.3">
      <c r="AO140" s="391"/>
      <c r="AP140" s="11"/>
      <c r="AQ140" s="11"/>
    </row>
    <row r="141" spans="41:43" x14ac:dyDescent="0.3">
      <c r="AO141" s="391"/>
      <c r="AP141" s="11"/>
      <c r="AQ141" s="11"/>
    </row>
    <row r="142" spans="41:43" x14ac:dyDescent="0.3">
      <c r="AO142" s="391"/>
      <c r="AP142" s="11"/>
      <c r="AQ142" s="11"/>
    </row>
    <row r="143" spans="41:43" x14ac:dyDescent="0.3">
      <c r="AO143" s="391"/>
      <c r="AP143" s="11"/>
      <c r="AQ143" s="11"/>
    </row>
    <row r="144" spans="41:43" x14ac:dyDescent="0.3">
      <c r="AO144" s="391"/>
      <c r="AP144" s="11"/>
      <c r="AQ144" s="11"/>
    </row>
    <row r="145" spans="41:43" x14ac:dyDescent="0.3">
      <c r="AO145" s="391"/>
      <c r="AP145" s="11"/>
      <c r="AQ145" s="11"/>
    </row>
    <row r="146" spans="41:43" x14ac:dyDescent="0.3">
      <c r="AO146" s="391"/>
      <c r="AP146" s="11"/>
      <c r="AQ146" s="11"/>
    </row>
    <row r="147" spans="41:43" x14ac:dyDescent="0.3">
      <c r="AO147" s="391"/>
      <c r="AP147" s="11"/>
      <c r="AQ147" s="11"/>
    </row>
    <row r="148" spans="41:43" x14ac:dyDescent="0.3">
      <c r="AO148" s="391"/>
      <c r="AP148" s="11"/>
      <c r="AQ148" s="11"/>
    </row>
    <row r="149" spans="41:43" x14ac:dyDescent="0.3">
      <c r="AO149" s="391"/>
      <c r="AP149" s="11"/>
      <c r="AQ149" s="11"/>
    </row>
    <row r="150" spans="41:43" x14ac:dyDescent="0.3">
      <c r="AO150" s="391"/>
      <c r="AP150" s="11"/>
      <c r="AQ150" s="11"/>
    </row>
    <row r="151" spans="41:43" x14ac:dyDescent="0.3">
      <c r="AO151" s="391"/>
      <c r="AP151" s="11"/>
      <c r="AQ151" s="11"/>
    </row>
    <row r="152" spans="41:43" x14ac:dyDescent="0.3">
      <c r="AO152" s="391"/>
      <c r="AP152" s="11"/>
      <c r="AQ152" s="11"/>
    </row>
    <row r="153" spans="41:43" x14ac:dyDescent="0.3">
      <c r="AO153" s="391"/>
      <c r="AP153" s="11"/>
      <c r="AQ153" s="11"/>
    </row>
    <row r="154" spans="41:43" x14ac:dyDescent="0.3">
      <c r="AO154" s="391"/>
      <c r="AP154" s="11"/>
      <c r="AQ154" s="11"/>
    </row>
    <row r="155" spans="41:43" x14ac:dyDescent="0.3">
      <c r="AO155" s="391"/>
      <c r="AP155" s="11"/>
      <c r="AQ155" s="11"/>
    </row>
    <row r="156" spans="41:43" x14ac:dyDescent="0.3">
      <c r="AO156" s="391"/>
      <c r="AP156" s="11"/>
      <c r="AQ156" s="11"/>
    </row>
    <row r="157" spans="41:43" x14ac:dyDescent="0.3">
      <c r="AO157" s="391"/>
      <c r="AP157" s="11"/>
      <c r="AQ157" s="11"/>
    </row>
    <row r="158" spans="41:43" x14ac:dyDescent="0.3">
      <c r="AO158" s="391"/>
      <c r="AP158" s="11"/>
      <c r="AQ158" s="11"/>
    </row>
    <row r="159" spans="41:43" x14ac:dyDescent="0.3">
      <c r="AO159" s="391"/>
      <c r="AP159" s="11"/>
      <c r="AQ159" s="11"/>
    </row>
    <row r="160" spans="41:43" x14ac:dyDescent="0.3">
      <c r="AO160" s="391"/>
      <c r="AP160" s="11"/>
      <c r="AQ160" s="11"/>
    </row>
    <row r="161" spans="41:43" x14ac:dyDescent="0.3">
      <c r="AO161" s="391"/>
      <c r="AP161" s="11"/>
      <c r="AQ161" s="11"/>
    </row>
    <row r="162" spans="41:43" x14ac:dyDescent="0.3">
      <c r="AO162" s="391"/>
      <c r="AP162" s="11"/>
      <c r="AQ162" s="11"/>
    </row>
    <row r="163" spans="41:43" x14ac:dyDescent="0.3">
      <c r="AO163" s="391"/>
      <c r="AP163" s="11"/>
      <c r="AQ163" s="11"/>
    </row>
    <row r="164" spans="41:43" x14ac:dyDescent="0.3">
      <c r="AO164" s="391"/>
      <c r="AP164" s="11"/>
      <c r="AQ164" s="11"/>
    </row>
    <row r="165" spans="41:43" x14ac:dyDescent="0.3">
      <c r="AO165" s="391"/>
      <c r="AP165" s="11"/>
      <c r="AQ165" s="11"/>
    </row>
    <row r="166" spans="41:43" x14ac:dyDescent="0.3">
      <c r="AO166" s="391"/>
      <c r="AP166" s="11"/>
      <c r="AQ166" s="11"/>
    </row>
    <row r="167" spans="41:43" x14ac:dyDescent="0.3">
      <c r="AO167" s="391"/>
      <c r="AP167" s="11"/>
      <c r="AQ167" s="11"/>
    </row>
    <row r="168" spans="41:43" x14ac:dyDescent="0.3">
      <c r="AO168" s="391"/>
      <c r="AP168" s="11"/>
      <c r="AQ168" s="11"/>
    </row>
    <row r="169" spans="41:43" x14ac:dyDescent="0.3">
      <c r="AO169" s="391"/>
      <c r="AP169" s="11"/>
      <c r="AQ169" s="11"/>
    </row>
    <row r="170" spans="41:43" x14ac:dyDescent="0.3">
      <c r="AO170" s="391"/>
      <c r="AP170" s="11"/>
      <c r="AQ170" s="11"/>
    </row>
    <row r="171" spans="41:43" x14ac:dyDescent="0.3">
      <c r="AO171" s="391"/>
      <c r="AP171" s="11"/>
      <c r="AQ171" s="11"/>
    </row>
    <row r="172" spans="41:43" x14ac:dyDescent="0.3">
      <c r="AO172" s="391"/>
      <c r="AP172" s="11"/>
      <c r="AQ172" s="11"/>
    </row>
    <row r="173" spans="41:43" x14ac:dyDescent="0.3">
      <c r="AO173" s="391"/>
      <c r="AP173" s="11"/>
      <c r="AQ173" s="11"/>
    </row>
    <row r="174" spans="41:43" x14ac:dyDescent="0.3">
      <c r="AO174" s="391"/>
      <c r="AP174" s="11"/>
      <c r="AQ174" s="11"/>
    </row>
    <row r="175" spans="41:43" x14ac:dyDescent="0.3">
      <c r="AO175" s="391"/>
      <c r="AP175" s="11"/>
      <c r="AQ175" s="11"/>
    </row>
    <row r="176" spans="41:43" x14ac:dyDescent="0.3">
      <c r="AO176" s="391"/>
      <c r="AP176" s="11"/>
      <c r="AQ176" s="11"/>
    </row>
    <row r="177" spans="41:43" x14ac:dyDescent="0.3">
      <c r="AO177" s="391"/>
      <c r="AP177" s="11"/>
      <c r="AQ177" s="11"/>
    </row>
    <row r="178" spans="41:43" x14ac:dyDescent="0.3">
      <c r="AO178" s="391"/>
      <c r="AP178" s="11"/>
      <c r="AQ178" s="11"/>
    </row>
    <row r="179" spans="41:43" x14ac:dyDescent="0.3">
      <c r="AO179" s="391"/>
      <c r="AP179" s="11"/>
      <c r="AQ179" s="11"/>
    </row>
    <row r="180" spans="41:43" x14ac:dyDescent="0.3">
      <c r="AO180" s="391"/>
      <c r="AP180" s="11"/>
      <c r="AQ180" s="11"/>
    </row>
    <row r="181" spans="41:43" x14ac:dyDescent="0.3">
      <c r="AO181" s="391"/>
      <c r="AP181" s="11"/>
      <c r="AQ181" s="11"/>
    </row>
    <row r="182" spans="41:43" x14ac:dyDescent="0.3">
      <c r="AO182" s="391"/>
      <c r="AP182" s="11"/>
      <c r="AQ182" s="11"/>
    </row>
    <row r="183" spans="41:43" x14ac:dyDescent="0.3">
      <c r="AO183" s="391"/>
      <c r="AP183" s="11"/>
      <c r="AQ183" s="11"/>
    </row>
    <row r="184" spans="41:43" x14ac:dyDescent="0.3">
      <c r="AO184" s="391"/>
      <c r="AP184" s="11"/>
      <c r="AQ184" s="11"/>
    </row>
    <row r="185" spans="41:43" x14ac:dyDescent="0.3">
      <c r="AO185" s="391"/>
      <c r="AP185" s="11"/>
      <c r="AQ185" s="11"/>
    </row>
    <row r="186" spans="41:43" x14ac:dyDescent="0.3">
      <c r="AO186" s="391"/>
      <c r="AP186" s="11"/>
      <c r="AQ186" s="11"/>
    </row>
    <row r="187" spans="41:43" x14ac:dyDescent="0.3">
      <c r="AO187" s="391"/>
      <c r="AP187" s="11"/>
      <c r="AQ187" s="11"/>
    </row>
    <row r="188" spans="41:43" x14ac:dyDescent="0.3">
      <c r="AO188" s="391"/>
      <c r="AP188" s="11"/>
      <c r="AQ188" s="11"/>
    </row>
    <row r="189" spans="41:43" x14ac:dyDescent="0.3">
      <c r="AO189" s="391"/>
      <c r="AP189" s="11"/>
      <c r="AQ189" s="11"/>
    </row>
    <row r="190" spans="41:43" x14ac:dyDescent="0.3">
      <c r="AO190" s="391"/>
      <c r="AP190" s="11"/>
      <c r="AQ190" s="11"/>
    </row>
    <row r="191" spans="41:43" x14ac:dyDescent="0.3">
      <c r="AO191" s="391"/>
      <c r="AP191" s="11"/>
      <c r="AQ191" s="11"/>
    </row>
    <row r="192" spans="41:43" x14ac:dyDescent="0.3">
      <c r="AO192" s="391"/>
      <c r="AP192" s="11"/>
      <c r="AQ192" s="11"/>
    </row>
    <row r="193" spans="41:43" x14ac:dyDescent="0.3">
      <c r="AO193" s="391"/>
      <c r="AP193" s="11"/>
      <c r="AQ193" s="11"/>
    </row>
    <row r="194" spans="41:43" x14ac:dyDescent="0.3">
      <c r="AO194" s="391"/>
      <c r="AP194" s="11"/>
      <c r="AQ194" s="11"/>
    </row>
    <row r="195" spans="41:43" x14ac:dyDescent="0.3">
      <c r="AO195" s="391"/>
      <c r="AP195" s="11"/>
      <c r="AQ195" s="11"/>
    </row>
    <row r="196" spans="41:43" x14ac:dyDescent="0.3">
      <c r="AO196" s="391"/>
      <c r="AP196" s="11"/>
      <c r="AQ196" s="11"/>
    </row>
    <row r="197" spans="41:43" x14ac:dyDescent="0.3">
      <c r="AO197" s="391"/>
      <c r="AP197" s="11"/>
      <c r="AQ197" s="11"/>
    </row>
    <row r="198" spans="41:43" x14ac:dyDescent="0.3">
      <c r="AO198" s="391"/>
      <c r="AP198" s="11"/>
      <c r="AQ198" s="11"/>
    </row>
    <row r="199" spans="41:43" x14ac:dyDescent="0.3">
      <c r="AO199" s="391"/>
      <c r="AP199" s="11"/>
      <c r="AQ199" s="11"/>
    </row>
    <row r="200" spans="41:43" x14ac:dyDescent="0.3">
      <c r="AO200" s="391"/>
      <c r="AP200" s="11"/>
      <c r="AQ200" s="11"/>
    </row>
    <row r="201" spans="41:43" x14ac:dyDescent="0.3">
      <c r="AO201" s="391"/>
      <c r="AP201" s="11"/>
      <c r="AQ201" s="11"/>
    </row>
    <row r="202" spans="41:43" x14ac:dyDescent="0.3">
      <c r="AO202" s="391"/>
      <c r="AP202" s="11"/>
      <c r="AQ202" s="11"/>
    </row>
    <row r="203" spans="41:43" x14ac:dyDescent="0.3">
      <c r="AO203" s="391"/>
      <c r="AP203" s="11"/>
      <c r="AQ203" s="11"/>
    </row>
    <row r="204" spans="41:43" x14ac:dyDescent="0.3">
      <c r="AO204" s="391"/>
      <c r="AP204" s="11"/>
      <c r="AQ204" s="11"/>
    </row>
    <row r="205" spans="41:43" x14ac:dyDescent="0.3">
      <c r="AO205" s="391"/>
      <c r="AP205" s="11"/>
      <c r="AQ205" s="11"/>
    </row>
    <row r="206" spans="41:43" x14ac:dyDescent="0.3">
      <c r="AO206" s="391"/>
      <c r="AP206" s="11"/>
      <c r="AQ206" s="11"/>
    </row>
    <row r="207" spans="41:43" x14ac:dyDescent="0.3">
      <c r="AO207" s="391"/>
      <c r="AP207" s="11"/>
      <c r="AQ207" s="11"/>
    </row>
    <row r="208" spans="41:43" x14ac:dyDescent="0.3">
      <c r="AO208" s="391"/>
      <c r="AP208" s="11"/>
      <c r="AQ208" s="11"/>
    </row>
    <row r="209" spans="41:43" x14ac:dyDescent="0.3">
      <c r="AO209" s="391"/>
      <c r="AP209" s="11"/>
      <c r="AQ209" s="11"/>
    </row>
    <row r="210" spans="41:43" x14ac:dyDescent="0.3">
      <c r="AO210" s="391"/>
      <c r="AP210" s="11"/>
      <c r="AQ210" s="11"/>
    </row>
    <row r="211" spans="41:43" x14ac:dyDescent="0.3">
      <c r="AO211" s="391"/>
      <c r="AP211" s="11"/>
      <c r="AQ211" s="11"/>
    </row>
    <row r="212" spans="41:43" x14ac:dyDescent="0.3">
      <c r="AO212" s="391"/>
      <c r="AP212" s="11"/>
      <c r="AQ212" s="11"/>
    </row>
    <row r="213" spans="41:43" x14ac:dyDescent="0.3">
      <c r="AO213" s="391"/>
      <c r="AP213" s="11"/>
      <c r="AQ213" s="11"/>
    </row>
    <row r="214" spans="41:43" x14ac:dyDescent="0.3">
      <c r="AO214" s="391"/>
      <c r="AP214" s="11"/>
      <c r="AQ214" s="11"/>
    </row>
    <row r="215" spans="41:43" x14ac:dyDescent="0.3">
      <c r="AO215" s="391"/>
      <c r="AP215" s="11"/>
      <c r="AQ215" s="11"/>
    </row>
    <row r="216" spans="41:43" x14ac:dyDescent="0.3">
      <c r="AO216" s="391"/>
      <c r="AP216" s="11"/>
      <c r="AQ216" s="11"/>
    </row>
    <row r="217" spans="41:43" x14ac:dyDescent="0.3">
      <c r="AO217" s="391"/>
      <c r="AP217" s="11"/>
      <c r="AQ217" s="11"/>
    </row>
    <row r="218" spans="41:43" x14ac:dyDescent="0.3">
      <c r="AO218" s="391"/>
      <c r="AP218" s="11"/>
      <c r="AQ218" s="11"/>
    </row>
    <row r="219" spans="41:43" x14ac:dyDescent="0.3">
      <c r="AO219" s="391"/>
      <c r="AP219" s="11"/>
      <c r="AQ219" s="11"/>
    </row>
    <row r="220" spans="41:43" x14ac:dyDescent="0.3">
      <c r="AO220" s="391"/>
      <c r="AP220" s="11"/>
      <c r="AQ220" s="11"/>
    </row>
    <row r="221" spans="41:43" x14ac:dyDescent="0.3">
      <c r="AO221" s="391"/>
      <c r="AP221" s="11"/>
      <c r="AQ221" s="11"/>
    </row>
    <row r="222" spans="41:43" x14ac:dyDescent="0.3">
      <c r="AO222" s="391"/>
      <c r="AP222" s="11"/>
      <c r="AQ222" s="11"/>
    </row>
    <row r="223" spans="41:43" x14ac:dyDescent="0.3">
      <c r="AO223" s="391"/>
      <c r="AP223" s="11"/>
      <c r="AQ223" s="11"/>
    </row>
    <row r="224" spans="41:43" x14ac:dyDescent="0.3">
      <c r="AO224" s="391"/>
      <c r="AP224" s="11"/>
      <c r="AQ224" s="11"/>
    </row>
    <row r="225" spans="41:43" x14ac:dyDescent="0.3">
      <c r="AO225" s="391"/>
      <c r="AP225" s="11"/>
      <c r="AQ225" s="11"/>
    </row>
    <row r="226" spans="41:43" x14ac:dyDescent="0.3">
      <c r="AO226" s="391"/>
      <c r="AP226" s="11"/>
      <c r="AQ226" s="11"/>
    </row>
    <row r="227" spans="41:43" x14ac:dyDescent="0.3">
      <c r="AO227" s="391"/>
      <c r="AP227" s="11"/>
      <c r="AQ227" s="11"/>
    </row>
    <row r="228" spans="41:43" x14ac:dyDescent="0.3">
      <c r="AO228" s="391"/>
      <c r="AP228" s="11"/>
      <c r="AQ228" s="11"/>
    </row>
    <row r="229" spans="41:43" x14ac:dyDescent="0.3">
      <c r="AO229" s="391"/>
      <c r="AP229" s="11"/>
      <c r="AQ229" s="11"/>
    </row>
    <row r="230" spans="41:43" x14ac:dyDescent="0.3">
      <c r="AO230" s="391"/>
      <c r="AP230" s="11"/>
      <c r="AQ230" s="11"/>
    </row>
    <row r="231" spans="41:43" x14ac:dyDescent="0.3">
      <c r="AO231" s="391"/>
      <c r="AP231" s="11"/>
      <c r="AQ231" s="11"/>
    </row>
    <row r="232" spans="41:43" x14ac:dyDescent="0.3">
      <c r="AO232" s="391"/>
      <c r="AP232" s="11"/>
      <c r="AQ232" s="11"/>
    </row>
    <row r="233" spans="41:43" x14ac:dyDescent="0.3">
      <c r="AO233" s="391"/>
      <c r="AP233" s="11"/>
      <c r="AQ233" s="11"/>
    </row>
    <row r="234" spans="41:43" x14ac:dyDescent="0.3">
      <c r="AO234" s="391"/>
      <c r="AP234" s="11"/>
      <c r="AQ234" s="11"/>
    </row>
    <row r="235" spans="41:43" x14ac:dyDescent="0.3">
      <c r="AO235" s="391"/>
      <c r="AP235" s="11"/>
      <c r="AQ235" s="11"/>
    </row>
    <row r="236" spans="41:43" x14ac:dyDescent="0.3">
      <c r="AO236" s="391"/>
      <c r="AP236" s="11"/>
      <c r="AQ236" s="11"/>
    </row>
    <row r="237" spans="41:43" x14ac:dyDescent="0.3">
      <c r="AO237" s="391"/>
      <c r="AP237" s="11"/>
      <c r="AQ237" s="11"/>
    </row>
    <row r="238" spans="41:43" x14ac:dyDescent="0.3">
      <c r="AO238" s="391"/>
      <c r="AP238" s="11"/>
      <c r="AQ238" s="11"/>
    </row>
    <row r="239" spans="41:43" x14ac:dyDescent="0.3">
      <c r="AO239" s="391"/>
      <c r="AP239" s="11"/>
      <c r="AQ239" s="11"/>
    </row>
    <row r="240" spans="41:43" x14ac:dyDescent="0.3">
      <c r="AO240" s="391"/>
      <c r="AP240" s="11"/>
      <c r="AQ240" s="11"/>
    </row>
    <row r="241" spans="41:43" x14ac:dyDescent="0.3">
      <c r="AO241" s="391"/>
      <c r="AP241" s="11"/>
      <c r="AQ241" s="11"/>
    </row>
    <row r="242" spans="41:43" x14ac:dyDescent="0.3">
      <c r="AO242" s="391"/>
      <c r="AP242" s="11"/>
      <c r="AQ242" s="11"/>
    </row>
    <row r="243" spans="41:43" x14ac:dyDescent="0.3">
      <c r="AO243" s="391"/>
      <c r="AP243" s="11"/>
      <c r="AQ243" s="11"/>
    </row>
    <row r="244" spans="41:43" x14ac:dyDescent="0.3">
      <c r="AO244" s="391"/>
      <c r="AP244" s="11"/>
      <c r="AQ244" s="11"/>
    </row>
    <row r="245" spans="41:43" x14ac:dyDescent="0.3">
      <c r="AO245" s="391"/>
      <c r="AP245" s="11"/>
      <c r="AQ245" s="11"/>
    </row>
    <row r="246" spans="41:43" x14ac:dyDescent="0.3">
      <c r="AO246" s="391"/>
      <c r="AP246" s="11"/>
      <c r="AQ246" s="11"/>
    </row>
    <row r="247" spans="41:43" x14ac:dyDescent="0.3">
      <c r="AO247" s="391"/>
      <c r="AP247" s="11"/>
      <c r="AQ247" s="11"/>
    </row>
    <row r="248" spans="41:43" x14ac:dyDescent="0.3">
      <c r="AO248" s="391"/>
      <c r="AP248" s="11"/>
      <c r="AQ248" s="11"/>
    </row>
    <row r="249" spans="41:43" x14ac:dyDescent="0.3">
      <c r="AO249" s="391"/>
      <c r="AP249" s="11"/>
      <c r="AQ249" s="11"/>
    </row>
    <row r="250" spans="41:43" x14ac:dyDescent="0.3">
      <c r="AO250" s="391"/>
      <c r="AP250" s="11"/>
      <c r="AQ250" s="11"/>
    </row>
    <row r="251" spans="41:43" x14ac:dyDescent="0.3">
      <c r="AO251" s="391"/>
      <c r="AP251" s="11"/>
      <c r="AQ251" s="11"/>
    </row>
    <row r="252" spans="41:43" x14ac:dyDescent="0.3">
      <c r="AO252" s="391"/>
      <c r="AP252" s="11"/>
      <c r="AQ252" s="11"/>
    </row>
    <row r="253" spans="41:43" x14ac:dyDescent="0.3">
      <c r="AO253" s="391"/>
      <c r="AP253" s="11"/>
      <c r="AQ253" s="11"/>
    </row>
    <row r="254" spans="41:43" x14ac:dyDescent="0.3">
      <c r="AO254" s="391"/>
      <c r="AP254" s="11"/>
      <c r="AQ254" s="11"/>
    </row>
    <row r="255" spans="41:43" x14ac:dyDescent="0.3">
      <c r="AO255" s="391"/>
      <c r="AP255" s="11"/>
      <c r="AQ255" s="11"/>
    </row>
    <row r="256" spans="41:43" x14ac:dyDescent="0.3">
      <c r="AO256" s="391"/>
      <c r="AP256" s="11"/>
      <c r="AQ256" s="11"/>
    </row>
    <row r="257" spans="41:43" x14ac:dyDescent="0.3">
      <c r="AO257" s="391"/>
      <c r="AP257" s="11"/>
      <c r="AQ257" s="11"/>
    </row>
    <row r="258" spans="41:43" x14ac:dyDescent="0.3">
      <c r="AO258" s="391"/>
      <c r="AP258" s="11"/>
      <c r="AQ258" s="11"/>
    </row>
    <row r="259" spans="41:43" x14ac:dyDescent="0.3">
      <c r="AO259" s="391"/>
      <c r="AP259" s="11"/>
      <c r="AQ259" s="11"/>
    </row>
    <row r="260" spans="41:43" x14ac:dyDescent="0.3">
      <c r="AO260" s="391"/>
      <c r="AP260" s="11"/>
      <c r="AQ260" s="11"/>
    </row>
    <row r="261" spans="41:43" x14ac:dyDescent="0.3">
      <c r="AO261" s="391"/>
      <c r="AP261" s="11"/>
      <c r="AQ261" s="11"/>
    </row>
    <row r="262" spans="41:43" x14ac:dyDescent="0.3">
      <c r="AO262" s="391"/>
      <c r="AP262" s="11"/>
      <c r="AQ262" s="11"/>
    </row>
    <row r="263" spans="41:43" x14ac:dyDescent="0.3">
      <c r="AO263" s="391"/>
      <c r="AP263" s="11"/>
      <c r="AQ263" s="11"/>
    </row>
    <row r="264" spans="41:43" x14ac:dyDescent="0.3">
      <c r="AO264" s="391"/>
      <c r="AP264" s="11"/>
      <c r="AQ264" s="11"/>
    </row>
    <row r="265" spans="41:43" x14ac:dyDescent="0.3">
      <c r="AO265" s="391"/>
      <c r="AP265" s="11"/>
      <c r="AQ265" s="11"/>
    </row>
    <row r="266" spans="41:43" x14ac:dyDescent="0.3">
      <c r="AO266" s="391"/>
      <c r="AP266" s="11"/>
      <c r="AQ266" s="11"/>
    </row>
    <row r="267" spans="41:43" x14ac:dyDescent="0.3">
      <c r="AO267" s="391"/>
      <c r="AP267" s="11"/>
      <c r="AQ267" s="11"/>
    </row>
    <row r="268" spans="41:43" x14ac:dyDescent="0.3">
      <c r="AO268" s="391"/>
      <c r="AP268" s="11"/>
      <c r="AQ268" s="11"/>
    </row>
    <row r="269" spans="41:43" x14ac:dyDescent="0.3">
      <c r="AO269" s="391"/>
      <c r="AP269" s="11"/>
      <c r="AQ269" s="11"/>
    </row>
    <row r="270" spans="41:43" x14ac:dyDescent="0.3">
      <c r="AO270" s="391"/>
      <c r="AP270" s="11"/>
      <c r="AQ270" s="11"/>
    </row>
    <row r="271" spans="41:43" x14ac:dyDescent="0.3">
      <c r="AO271" s="391"/>
      <c r="AP271" s="11"/>
      <c r="AQ271" s="11"/>
    </row>
    <row r="272" spans="41:43" x14ac:dyDescent="0.3">
      <c r="AO272" s="391"/>
      <c r="AP272" s="11"/>
      <c r="AQ272" s="11"/>
    </row>
    <row r="273" spans="41:43" x14ac:dyDescent="0.3">
      <c r="AO273" s="391"/>
      <c r="AP273" s="11"/>
      <c r="AQ273" s="11"/>
    </row>
    <row r="274" spans="41:43" x14ac:dyDescent="0.3">
      <c r="AO274" s="391"/>
      <c r="AP274" s="11"/>
      <c r="AQ274" s="11"/>
    </row>
    <row r="275" spans="41:43" x14ac:dyDescent="0.3">
      <c r="AO275" s="391"/>
      <c r="AP275" s="11"/>
      <c r="AQ275" s="11"/>
    </row>
    <row r="276" spans="41:43" x14ac:dyDescent="0.3">
      <c r="AO276" s="391"/>
      <c r="AP276" s="11"/>
      <c r="AQ276" s="11"/>
    </row>
    <row r="277" spans="41:43" x14ac:dyDescent="0.3">
      <c r="AO277" s="391"/>
      <c r="AP277" s="11"/>
      <c r="AQ277" s="11"/>
    </row>
    <row r="278" spans="41:43" x14ac:dyDescent="0.3">
      <c r="AO278" s="391"/>
      <c r="AP278" s="11"/>
      <c r="AQ278" s="11"/>
    </row>
    <row r="279" spans="41:43" x14ac:dyDescent="0.3">
      <c r="AO279" s="391"/>
      <c r="AP279" s="11"/>
      <c r="AQ279" s="11"/>
    </row>
    <row r="280" spans="41:43" x14ac:dyDescent="0.3">
      <c r="AO280" s="391"/>
      <c r="AP280" s="11"/>
      <c r="AQ280" s="11"/>
    </row>
    <row r="281" spans="41:43" x14ac:dyDescent="0.3">
      <c r="AO281" s="391"/>
      <c r="AP281" s="11"/>
      <c r="AQ281" s="11"/>
    </row>
    <row r="282" spans="41:43" x14ac:dyDescent="0.3">
      <c r="AO282" s="391"/>
      <c r="AP282" s="11"/>
      <c r="AQ282" s="11"/>
    </row>
    <row r="283" spans="41:43" x14ac:dyDescent="0.3">
      <c r="AO283" s="391"/>
      <c r="AP283" s="11"/>
      <c r="AQ283" s="11"/>
    </row>
    <row r="284" spans="41:43" x14ac:dyDescent="0.3">
      <c r="AO284" s="391"/>
      <c r="AP284" s="11"/>
      <c r="AQ284" s="11"/>
    </row>
    <row r="285" spans="41:43" x14ac:dyDescent="0.3">
      <c r="AO285" s="391"/>
      <c r="AP285" s="11"/>
      <c r="AQ285" s="11"/>
    </row>
    <row r="286" spans="41:43" x14ac:dyDescent="0.3">
      <c r="AO286" s="391"/>
      <c r="AP286" s="11"/>
      <c r="AQ286" s="11"/>
    </row>
    <row r="287" spans="41:43" x14ac:dyDescent="0.3">
      <c r="AO287" s="391"/>
      <c r="AP287" s="11"/>
      <c r="AQ287" s="11"/>
    </row>
    <row r="288" spans="41:43" x14ac:dyDescent="0.3">
      <c r="AO288" s="391"/>
      <c r="AP288" s="11"/>
      <c r="AQ288" s="11"/>
    </row>
    <row r="289" spans="41:43" x14ac:dyDescent="0.3">
      <c r="AO289" s="391"/>
      <c r="AP289" s="11"/>
      <c r="AQ289" s="11"/>
    </row>
    <row r="290" spans="41:43" x14ac:dyDescent="0.3">
      <c r="AO290" s="391"/>
      <c r="AP290" s="11"/>
      <c r="AQ290" s="11"/>
    </row>
    <row r="291" spans="41:43" x14ac:dyDescent="0.3">
      <c r="AO291" s="391"/>
      <c r="AP291" s="11"/>
      <c r="AQ291" s="11"/>
    </row>
    <row r="292" spans="41:43" x14ac:dyDescent="0.3">
      <c r="AO292" s="391"/>
      <c r="AP292" s="11"/>
      <c r="AQ292" s="11"/>
    </row>
    <row r="293" spans="41:43" x14ac:dyDescent="0.3">
      <c r="AO293" s="391"/>
      <c r="AP293" s="11"/>
      <c r="AQ293" s="11"/>
    </row>
    <row r="294" spans="41:43" x14ac:dyDescent="0.3">
      <c r="AO294" s="391"/>
      <c r="AP294" s="11"/>
      <c r="AQ294" s="11"/>
    </row>
    <row r="295" spans="41:43" x14ac:dyDescent="0.3">
      <c r="AO295" s="391"/>
      <c r="AP295" s="11"/>
      <c r="AQ295" s="11"/>
    </row>
    <row r="296" spans="41:43" x14ac:dyDescent="0.3">
      <c r="AO296" s="391"/>
      <c r="AP296" s="11"/>
      <c r="AQ296" s="11"/>
    </row>
    <row r="297" spans="41:43" x14ac:dyDescent="0.3">
      <c r="AO297" s="391"/>
      <c r="AP297" s="11"/>
      <c r="AQ297" s="11"/>
    </row>
    <row r="298" spans="41:43" x14ac:dyDescent="0.3">
      <c r="AO298" s="391"/>
      <c r="AP298" s="11"/>
      <c r="AQ298" s="11"/>
    </row>
    <row r="299" spans="41:43" x14ac:dyDescent="0.3">
      <c r="AO299" s="391"/>
      <c r="AP299" s="11"/>
      <c r="AQ299" s="11"/>
    </row>
    <row r="300" spans="41:43" x14ac:dyDescent="0.3">
      <c r="AO300" s="391"/>
      <c r="AP300" s="11"/>
      <c r="AQ300" s="11"/>
    </row>
    <row r="301" spans="41:43" x14ac:dyDescent="0.3">
      <c r="AO301" s="391"/>
      <c r="AP301" s="11"/>
      <c r="AQ301" s="11"/>
    </row>
    <row r="302" spans="41:43" x14ac:dyDescent="0.3">
      <c r="AO302" s="391"/>
      <c r="AP302" s="11"/>
      <c r="AQ302" s="11"/>
    </row>
    <row r="303" spans="41:43" x14ac:dyDescent="0.3">
      <c r="AO303" s="391"/>
      <c r="AP303" s="11"/>
      <c r="AQ303" s="11"/>
    </row>
    <row r="304" spans="41:43" x14ac:dyDescent="0.3">
      <c r="AO304" s="391"/>
      <c r="AP304" s="11"/>
      <c r="AQ304" s="11"/>
    </row>
    <row r="305" spans="41:43" x14ac:dyDescent="0.3">
      <c r="AO305" s="391"/>
      <c r="AP305" s="11"/>
      <c r="AQ305" s="11"/>
    </row>
    <row r="306" spans="41:43" x14ac:dyDescent="0.3">
      <c r="AO306" s="391"/>
      <c r="AP306" s="11"/>
      <c r="AQ306" s="11"/>
    </row>
    <row r="307" spans="41:43" x14ac:dyDescent="0.3">
      <c r="AO307" s="391"/>
      <c r="AP307" s="11"/>
      <c r="AQ307" s="11"/>
    </row>
    <row r="308" spans="41:43" x14ac:dyDescent="0.3">
      <c r="AO308" s="391"/>
      <c r="AP308" s="11"/>
      <c r="AQ308" s="11"/>
    </row>
    <row r="309" spans="41:43" x14ac:dyDescent="0.3">
      <c r="AO309" s="391"/>
      <c r="AP309" s="11"/>
      <c r="AQ309" s="11"/>
    </row>
    <row r="310" spans="41:43" x14ac:dyDescent="0.3">
      <c r="AO310" s="391"/>
      <c r="AP310" s="11"/>
      <c r="AQ310" s="11"/>
    </row>
    <row r="311" spans="41:43" x14ac:dyDescent="0.3">
      <c r="AO311" s="391"/>
      <c r="AP311" s="11"/>
      <c r="AQ311" s="11"/>
    </row>
    <row r="312" spans="41:43" x14ac:dyDescent="0.3">
      <c r="AO312" s="391"/>
      <c r="AP312" s="11"/>
      <c r="AQ312" s="11"/>
    </row>
    <row r="313" spans="41:43" x14ac:dyDescent="0.3">
      <c r="AO313" s="391"/>
      <c r="AP313" s="11"/>
      <c r="AQ313" s="11"/>
    </row>
    <row r="314" spans="41:43" x14ac:dyDescent="0.3">
      <c r="AO314" s="391"/>
      <c r="AP314" s="11"/>
      <c r="AQ314" s="11"/>
    </row>
    <row r="315" spans="41:43" x14ac:dyDescent="0.3">
      <c r="AO315" s="391"/>
      <c r="AP315" s="11"/>
      <c r="AQ315" s="11"/>
    </row>
    <row r="316" spans="41:43" x14ac:dyDescent="0.3">
      <c r="AO316" s="391"/>
      <c r="AP316" s="11"/>
      <c r="AQ316" s="11"/>
    </row>
    <row r="317" spans="41:43" x14ac:dyDescent="0.3">
      <c r="AO317" s="391"/>
      <c r="AP317" s="11"/>
      <c r="AQ317" s="11"/>
    </row>
    <row r="318" spans="41:43" x14ac:dyDescent="0.3">
      <c r="AO318" s="391"/>
      <c r="AP318" s="11"/>
      <c r="AQ318" s="11"/>
    </row>
    <row r="319" spans="41:43" x14ac:dyDescent="0.3">
      <c r="AO319" s="391"/>
      <c r="AP319" s="11"/>
      <c r="AQ319" s="11"/>
    </row>
    <row r="320" spans="41:43" x14ac:dyDescent="0.3">
      <c r="AO320" s="391"/>
      <c r="AP320" s="11"/>
      <c r="AQ320" s="11"/>
    </row>
    <row r="321" spans="41:43" x14ac:dyDescent="0.3">
      <c r="AO321" s="391"/>
      <c r="AP321" s="11"/>
      <c r="AQ321" s="11"/>
    </row>
    <row r="322" spans="41:43" x14ac:dyDescent="0.3">
      <c r="AO322" s="391"/>
      <c r="AP322" s="11"/>
      <c r="AQ322" s="11"/>
    </row>
    <row r="323" spans="41:43" x14ac:dyDescent="0.3">
      <c r="AO323" s="391"/>
      <c r="AP323" s="11"/>
      <c r="AQ323" s="11"/>
    </row>
    <row r="324" spans="41:43" x14ac:dyDescent="0.3">
      <c r="AO324" s="391"/>
      <c r="AP324" s="11"/>
      <c r="AQ324" s="11"/>
    </row>
    <row r="325" spans="41:43" x14ac:dyDescent="0.3">
      <c r="AO325" s="391"/>
      <c r="AP325" s="11"/>
      <c r="AQ325" s="11"/>
    </row>
    <row r="326" spans="41:43" x14ac:dyDescent="0.3">
      <c r="AO326" s="391"/>
      <c r="AP326" s="11"/>
      <c r="AQ326" s="11"/>
    </row>
    <row r="327" spans="41:43" x14ac:dyDescent="0.3">
      <c r="AO327" s="391"/>
      <c r="AP327" s="11"/>
      <c r="AQ327" s="11"/>
    </row>
    <row r="328" spans="41:43" x14ac:dyDescent="0.3">
      <c r="AO328" s="391"/>
      <c r="AP328" s="11"/>
      <c r="AQ328" s="11"/>
    </row>
    <row r="329" spans="41:43" x14ac:dyDescent="0.3">
      <c r="AO329" s="391"/>
      <c r="AP329" s="11"/>
      <c r="AQ329" s="11"/>
    </row>
    <row r="330" spans="41:43" x14ac:dyDescent="0.3">
      <c r="AO330" s="391"/>
      <c r="AP330" s="11"/>
      <c r="AQ330" s="11"/>
    </row>
    <row r="331" spans="41:43" x14ac:dyDescent="0.3">
      <c r="AO331" s="391"/>
      <c r="AP331" s="11"/>
      <c r="AQ331" s="11"/>
    </row>
    <row r="332" spans="41:43" x14ac:dyDescent="0.3">
      <c r="AO332" s="391"/>
      <c r="AP332" s="11"/>
      <c r="AQ332" s="11"/>
    </row>
    <row r="333" spans="41:43" x14ac:dyDescent="0.3">
      <c r="AO333" s="391"/>
      <c r="AP333" s="11"/>
      <c r="AQ333" s="11"/>
    </row>
    <row r="334" spans="41:43" x14ac:dyDescent="0.3">
      <c r="AO334" s="391"/>
      <c r="AP334" s="11"/>
      <c r="AQ334" s="11"/>
    </row>
    <row r="335" spans="41:43" x14ac:dyDescent="0.3">
      <c r="AO335" s="391"/>
      <c r="AP335" s="11"/>
      <c r="AQ335" s="11"/>
    </row>
    <row r="336" spans="41:43" x14ac:dyDescent="0.3">
      <c r="AO336" s="391"/>
      <c r="AP336" s="11"/>
      <c r="AQ336" s="11"/>
    </row>
    <row r="337" spans="41:43" x14ac:dyDescent="0.3">
      <c r="AO337" s="391"/>
      <c r="AP337" s="11"/>
      <c r="AQ337" s="11"/>
    </row>
    <row r="338" spans="41:43" x14ac:dyDescent="0.3">
      <c r="AO338" s="391"/>
      <c r="AP338" s="11"/>
      <c r="AQ338" s="11"/>
    </row>
    <row r="339" spans="41:43" x14ac:dyDescent="0.3">
      <c r="AO339" s="391"/>
      <c r="AP339" s="11"/>
      <c r="AQ339" s="11"/>
    </row>
    <row r="340" spans="41:43" x14ac:dyDescent="0.3">
      <c r="AO340" s="391"/>
      <c r="AP340" s="11"/>
      <c r="AQ340" s="11"/>
    </row>
    <row r="341" spans="41:43" x14ac:dyDescent="0.3">
      <c r="AO341" s="391"/>
      <c r="AP341" s="11"/>
      <c r="AQ341" s="11"/>
    </row>
    <row r="342" spans="41:43" x14ac:dyDescent="0.3">
      <c r="AO342" s="391"/>
      <c r="AP342" s="11"/>
      <c r="AQ342" s="11"/>
    </row>
    <row r="343" spans="41:43" x14ac:dyDescent="0.3">
      <c r="AO343" s="391"/>
      <c r="AP343" s="11"/>
      <c r="AQ343" s="11"/>
    </row>
    <row r="344" spans="41:43" x14ac:dyDescent="0.3">
      <c r="AO344" s="391"/>
      <c r="AP344" s="11"/>
      <c r="AQ344" s="11"/>
    </row>
    <row r="345" spans="41:43" x14ac:dyDescent="0.3">
      <c r="AO345" s="391"/>
      <c r="AP345" s="11"/>
      <c r="AQ345" s="11"/>
    </row>
    <row r="346" spans="41:43" x14ac:dyDescent="0.3">
      <c r="AO346" s="391"/>
      <c r="AP346" s="11"/>
      <c r="AQ346" s="11"/>
    </row>
    <row r="347" spans="41:43" x14ac:dyDescent="0.3">
      <c r="AO347" s="391"/>
      <c r="AP347" s="11"/>
      <c r="AQ347" s="11"/>
    </row>
    <row r="348" spans="41:43" x14ac:dyDescent="0.3">
      <c r="AO348" s="391"/>
      <c r="AP348" s="11"/>
      <c r="AQ348" s="11"/>
    </row>
    <row r="349" spans="41:43" x14ac:dyDescent="0.3">
      <c r="AO349" s="391"/>
      <c r="AP349" s="11"/>
      <c r="AQ349" s="11"/>
    </row>
    <row r="350" spans="41:43" x14ac:dyDescent="0.3">
      <c r="AO350" s="391"/>
      <c r="AP350" s="11"/>
      <c r="AQ350" s="11"/>
    </row>
    <row r="351" spans="41:43" x14ac:dyDescent="0.3">
      <c r="AO351" s="391"/>
      <c r="AP351" s="11"/>
      <c r="AQ351" s="11"/>
    </row>
    <row r="352" spans="41:43" x14ac:dyDescent="0.3">
      <c r="AO352" s="391"/>
      <c r="AP352" s="11"/>
      <c r="AQ352" s="11"/>
    </row>
    <row r="353" spans="41:43" x14ac:dyDescent="0.3">
      <c r="AO353" s="391"/>
      <c r="AP353" s="11"/>
      <c r="AQ353" s="11"/>
    </row>
    <row r="354" spans="41:43" x14ac:dyDescent="0.3">
      <c r="AO354" s="391"/>
      <c r="AP354" s="11"/>
      <c r="AQ354" s="11"/>
    </row>
    <row r="355" spans="41:43" x14ac:dyDescent="0.3">
      <c r="AO355" s="391"/>
      <c r="AP355" s="11"/>
      <c r="AQ355" s="11"/>
    </row>
    <row r="356" spans="41:43" x14ac:dyDescent="0.3">
      <c r="AO356" s="391"/>
      <c r="AP356" s="11"/>
      <c r="AQ356" s="11"/>
    </row>
    <row r="357" spans="41:43" x14ac:dyDescent="0.3">
      <c r="AO357" s="391"/>
      <c r="AP357" s="11"/>
      <c r="AQ357" s="11"/>
    </row>
    <row r="358" spans="41:43" x14ac:dyDescent="0.3">
      <c r="AO358" s="391"/>
      <c r="AP358" s="11"/>
      <c r="AQ358" s="11"/>
    </row>
    <row r="359" spans="41:43" x14ac:dyDescent="0.3">
      <c r="AO359" s="391"/>
      <c r="AP359" s="11"/>
      <c r="AQ359" s="11"/>
    </row>
    <row r="360" spans="41:43" x14ac:dyDescent="0.3">
      <c r="AO360" s="391"/>
      <c r="AP360" s="11"/>
      <c r="AQ360" s="11"/>
    </row>
    <row r="361" spans="41:43" x14ac:dyDescent="0.3">
      <c r="AO361" s="391"/>
      <c r="AP361" s="11"/>
      <c r="AQ361" s="11"/>
    </row>
    <row r="362" spans="41:43" x14ac:dyDescent="0.3">
      <c r="AO362" s="391"/>
      <c r="AP362" s="11"/>
      <c r="AQ362" s="11"/>
    </row>
    <row r="363" spans="41:43" x14ac:dyDescent="0.3">
      <c r="AO363" s="391"/>
      <c r="AP363" s="11"/>
      <c r="AQ363" s="11"/>
    </row>
    <row r="364" spans="41:43" x14ac:dyDescent="0.3">
      <c r="AO364" s="391"/>
      <c r="AP364" s="11"/>
      <c r="AQ364" s="11"/>
    </row>
    <row r="365" spans="41:43" x14ac:dyDescent="0.3">
      <c r="AO365" s="391"/>
      <c r="AP365" s="11"/>
      <c r="AQ365" s="11"/>
    </row>
    <row r="366" spans="41:43" x14ac:dyDescent="0.3">
      <c r="AO366" s="391"/>
      <c r="AP366" s="11"/>
      <c r="AQ366" s="11"/>
    </row>
    <row r="367" spans="41:43" x14ac:dyDescent="0.3">
      <c r="AO367" s="391"/>
      <c r="AP367" s="11"/>
      <c r="AQ367" s="11"/>
    </row>
    <row r="368" spans="41:43" x14ac:dyDescent="0.3">
      <c r="AO368" s="391"/>
      <c r="AP368" s="11"/>
      <c r="AQ368" s="11"/>
    </row>
    <row r="369" spans="41:43" x14ac:dyDescent="0.3">
      <c r="AO369" s="391"/>
      <c r="AP369" s="11"/>
      <c r="AQ369" s="11"/>
    </row>
    <row r="370" spans="41:43" x14ac:dyDescent="0.3">
      <c r="AO370" s="391"/>
      <c r="AP370" s="11"/>
      <c r="AQ370" s="11"/>
    </row>
    <row r="371" spans="41:43" x14ac:dyDescent="0.3">
      <c r="AO371" s="391"/>
      <c r="AP371" s="11"/>
      <c r="AQ371" s="11"/>
    </row>
    <row r="372" spans="41:43" x14ac:dyDescent="0.3">
      <c r="AO372" s="391"/>
      <c r="AP372" s="11"/>
      <c r="AQ372" s="11"/>
    </row>
    <row r="373" spans="41:43" x14ac:dyDescent="0.3">
      <c r="AO373" s="391"/>
      <c r="AP373" s="11"/>
      <c r="AQ373" s="11"/>
    </row>
    <row r="374" spans="41:43" x14ac:dyDescent="0.3">
      <c r="AO374" s="391"/>
      <c r="AP374" s="11"/>
      <c r="AQ374" s="11"/>
    </row>
    <row r="375" spans="41:43" x14ac:dyDescent="0.3">
      <c r="AO375" s="391"/>
      <c r="AP375" s="11"/>
      <c r="AQ375" s="11"/>
    </row>
    <row r="376" spans="41:43" x14ac:dyDescent="0.3">
      <c r="AO376" s="391"/>
      <c r="AP376" s="11"/>
      <c r="AQ376" s="11"/>
    </row>
    <row r="377" spans="41:43" x14ac:dyDescent="0.3">
      <c r="AO377" s="391"/>
      <c r="AP377" s="11"/>
      <c r="AQ377" s="11"/>
    </row>
    <row r="378" spans="41:43" x14ac:dyDescent="0.3">
      <c r="AO378" s="391"/>
      <c r="AP378" s="11"/>
      <c r="AQ378" s="11"/>
    </row>
    <row r="379" spans="41:43" x14ac:dyDescent="0.3">
      <c r="AO379" s="391"/>
      <c r="AP379" s="11"/>
      <c r="AQ379" s="11"/>
    </row>
    <row r="380" spans="41:43" x14ac:dyDescent="0.3">
      <c r="AO380" s="391"/>
      <c r="AP380" s="11"/>
      <c r="AQ380" s="11"/>
    </row>
    <row r="381" spans="41:43" x14ac:dyDescent="0.3">
      <c r="AO381" s="391"/>
      <c r="AP381" s="11"/>
      <c r="AQ381" s="11"/>
    </row>
    <row r="382" spans="41:43" x14ac:dyDescent="0.3">
      <c r="AO382" s="391"/>
      <c r="AP382" s="11"/>
      <c r="AQ382" s="11"/>
    </row>
    <row r="383" spans="41:43" x14ac:dyDescent="0.3">
      <c r="AO383" s="391"/>
      <c r="AP383" s="11"/>
      <c r="AQ383" s="11"/>
    </row>
    <row r="384" spans="41:43" x14ac:dyDescent="0.3">
      <c r="AO384" s="391"/>
      <c r="AP384" s="11"/>
      <c r="AQ384" s="11"/>
    </row>
    <row r="385" spans="41:43" x14ac:dyDescent="0.3">
      <c r="AO385" s="391"/>
      <c r="AP385" s="11"/>
      <c r="AQ385" s="11"/>
    </row>
    <row r="386" spans="41:43" x14ac:dyDescent="0.3">
      <c r="AO386" s="391"/>
      <c r="AP386" s="11"/>
      <c r="AQ386" s="11"/>
    </row>
    <row r="387" spans="41:43" x14ac:dyDescent="0.3">
      <c r="AO387" s="391"/>
      <c r="AP387" s="11"/>
      <c r="AQ387" s="11"/>
    </row>
    <row r="388" spans="41:43" x14ac:dyDescent="0.3">
      <c r="AO388" s="391"/>
      <c r="AP388" s="11"/>
      <c r="AQ388" s="11"/>
    </row>
    <row r="389" spans="41:43" x14ac:dyDescent="0.3">
      <c r="AO389" s="391"/>
      <c r="AP389" s="11"/>
      <c r="AQ389" s="11"/>
    </row>
    <row r="390" spans="41:43" x14ac:dyDescent="0.3">
      <c r="AO390" s="391"/>
      <c r="AP390" s="11"/>
      <c r="AQ390" s="11"/>
    </row>
    <row r="391" spans="41:43" x14ac:dyDescent="0.3">
      <c r="AO391" s="391"/>
      <c r="AP391" s="11"/>
      <c r="AQ391" s="11"/>
    </row>
    <row r="392" spans="41:43" x14ac:dyDescent="0.3">
      <c r="AO392" s="391"/>
      <c r="AP392" s="11"/>
      <c r="AQ392" s="11"/>
    </row>
    <row r="393" spans="41:43" x14ac:dyDescent="0.3">
      <c r="AO393" s="391"/>
      <c r="AP393" s="11"/>
      <c r="AQ393" s="11"/>
    </row>
    <row r="394" spans="41:43" x14ac:dyDescent="0.3">
      <c r="AO394" s="391"/>
      <c r="AP394" s="11"/>
      <c r="AQ394" s="11"/>
    </row>
    <row r="395" spans="41:43" x14ac:dyDescent="0.3">
      <c r="AO395" s="391"/>
      <c r="AP395" s="11"/>
      <c r="AQ395" s="11"/>
    </row>
    <row r="396" spans="41:43" x14ac:dyDescent="0.3">
      <c r="AO396" s="391"/>
      <c r="AP396" s="11"/>
      <c r="AQ396" s="11"/>
    </row>
    <row r="397" spans="41:43" x14ac:dyDescent="0.3">
      <c r="AO397" s="391"/>
      <c r="AP397" s="11"/>
      <c r="AQ397" s="11"/>
    </row>
    <row r="398" spans="41:43" x14ac:dyDescent="0.3">
      <c r="AO398" s="391"/>
      <c r="AP398" s="11"/>
      <c r="AQ398" s="11"/>
    </row>
    <row r="399" spans="41:43" x14ac:dyDescent="0.3">
      <c r="AO399" s="391"/>
      <c r="AP399" s="11"/>
      <c r="AQ399" s="11"/>
    </row>
    <row r="400" spans="41:43" x14ac:dyDescent="0.3">
      <c r="AO400" s="391"/>
      <c r="AP400" s="11"/>
      <c r="AQ400" s="11"/>
    </row>
    <row r="401" spans="41:43" x14ac:dyDescent="0.3">
      <c r="AO401" s="391"/>
      <c r="AP401" s="11"/>
      <c r="AQ401" s="11"/>
    </row>
    <row r="402" spans="41:43" x14ac:dyDescent="0.3">
      <c r="AO402" s="391"/>
      <c r="AP402" s="11"/>
      <c r="AQ402" s="11"/>
    </row>
    <row r="403" spans="41:43" x14ac:dyDescent="0.3">
      <c r="AO403" s="391"/>
      <c r="AP403" s="11"/>
      <c r="AQ403" s="11"/>
    </row>
    <row r="404" spans="41:43" x14ac:dyDescent="0.3">
      <c r="AO404" s="391"/>
      <c r="AP404" s="11"/>
      <c r="AQ404" s="11"/>
    </row>
    <row r="405" spans="41:43" x14ac:dyDescent="0.3">
      <c r="AO405" s="391"/>
      <c r="AP405" s="11"/>
      <c r="AQ405" s="11"/>
    </row>
    <row r="406" spans="41:43" x14ac:dyDescent="0.3">
      <c r="AO406" s="391"/>
      <c r="AP406" s="11"/>
      <c r="AQ406" s="11"/>
    </row>
    <row r="407" spans="41:43" x14ac:dyDescent="0.3">
      <c r="AO407" s="391"/>
      <c r="AP407" s="11"/>
      <c r="AQ407" s="11"/>
    </row>
    <row r="408" spans="41:43" x14ac:dyDescent="0.3">
      <c r="AO408" s="391"/>
      <c r="AP408" s="11"/>
      <c r="AQ408" s="11"/>
    </row>
    <row r="409" spans="41:43" x14ac:dyDescent="0.3">
      <c r="AO409" s="391"/>
      <c r="AP409" s="11"/>
      <c r="AQ409" s="11"/>
    </row>
    <row r="410" spans="41:43" x14ac:dyDescent="0.3">
      <c r="AO410" s="391"/>
      <c r="AP410" s="11"/>
      <c r="AQ410" s="11"/>
    </row>
    <row r="411" spans="41:43" x14ac:dyDescent="0.3">
      <c r="AO411" s="391"/>
      <c r="AP411" s="11"/>
      <c r="AQ411" s="11"/>
    </row>
    <row r="412" spans="41:43" x14ac:dyDescent="0.3">
      <c r="AO412" s="391"/>
      <c r="AP412" s="11"/>
      <c r="AQ412" s="11"/>
    </row>
    <row r="413" spans="41:43" x14ac:dyDescent="0.3">
      <c r="AO413" s="391"/>
      <c r="AP413" s="11"/>
      <c r="AQ413" s="11"/>
    </row>
    <row r="414" spans="41:43" x14ac:dyDescent="0.3">
      <c r="AO414" s="391"/>
      <c r="AP414" s="11"/>
      <c r="AQ414" s="11"/>
    </row>
    <row r="415" spans="41:43" x14ac:dyDescent="0.3">
      <c r="AO415" s="391"/>
      <c r="AP415" s="11"/>
      <c r="AQ415" s="11"/>
    </row>
    <row r="416" spans="41:43" x14ac:dyDescent="0.3">
      <c r="AO416" s="391"/>
      <c r="AP416" s="11"/>
      <c r="AQ416" s="11"/>
    </row>
    <row r="417" spans="41:43" x14ac:dyDescent="0.3">
      <c r="AO417" s="391"/>
      <c r="AP417" s="11"/>
      <c r="AQ417" s="11"/>
    </row>
    <row r="418" spans="41:43" x14ac:dyDescent="0.3">
      <c r="AO418" s="391"/>
      <c r="AP418" s="11"/>
      <c r="AQ418" s="11"/>
    </row>
    <row r="419" spans="41:43" x14ac:dyDescent="0.3">
      <c r="AO419" s="391"/>
      <c r="AP419" s="11"/>
      <c r="AQ419" s="11"/>
    </row>
    <row r="420" spans="41:43" x14ac:dyDescent="0.3">
      <c r="AO420" s="391"/>
      <c r="AP420" s="11"/>
      <c r="AQ420" s="11"/>
    </row>
    <row r="421" spans="41:43" x14ac:dyDescent="0.3">
      <c r="AO421" s="391"/>
      <c r="AP421" s="11"/>
      <c r="AQ421" s="11"/>
    </row>
    <row r="422" spans="41:43" x14ac:dyDescent="0.3">
      <c r="AO422" s="391"/>
      <c r="AP422" s="11"/>
      <c r="AQ422" s="11"/>
    </row>
    <row r="423" spans="41:43" x14ac:dyDescent="0.3">
      <c r="AO423" s="391"/>
      <c r="AP423" s="11"/>
      <c r="AQ423" s="11"/>
    </row>
    <row r="424" spans="41:43" x14ac:dyDescent="0.3">
      <c r="AO424" s="391"/>
      <c r="AP424" s="11"/>
      <c r="AQ424" s="11"/>
    </row>
    <row r="425" spans="41:43" x14ac:dyDescent="0.3">
      <c r="AO425" s="391"/>
      <c r="AP425" s="11"/>
      <c r="AQ425" s="11"/>
    </row>
    <row r="426" spans="41:43" x14ac:dyDescent="0.3">
      <c r="AO426" s="391"/>
      <c r="AP426" s="11"/>
      <c r="AQ426" s="11"/>
    </row>
    <row r="427" spans="41:43" x14ac:dyDescent="0.3">
      <c r="AO427" s="391"/>
      <c r="AP427" s="11"/>
      <c r="AQ427" s="11"/>
    </row>
    <row r="428" spans="41:43" x14ac:dyDescent="0.3">
      <c r="AO428" s="391"/>
      <c r="AP428" s="11"/>
      <c r="AQ428" s="11"/>
    </row>
    <row r="429" spans="41:43" x14ac:dyDescent="0.3">
      <c r="AO429" s="391"/>
      <c r="AP429" s="11"/>
      <c r="AQ429" s="11"/>
    </row>
    <row r="430" spans="41:43" x14ac:dyDescent="0.3">
      <c r="AO430" s="391"/>
      <c r="AP430" s="11"/>
      <c r="AQ430" s="11"/>
    </row>
    <row r="431" spans="41:43" x14ac:dyDescent="0.3">
      <c r="AO431" s="391"/>
      <c r="AP431" s="11"/>
      <c r="AQ431" s="11"/>
    </row>
    <row r="432" spans="41:43" x14ac:dyDescent="0.3">
      <c r="AO432" s="391"/>
      <c r="AP432" s="11"/>
      <c r="AQ432" s="11"/>
    </row>
    <row r="433" spans="41:43" x14ac:dyDescent="0.3">
      <c r="AO433" s="391"/>
      <c r="AP433" s="11"/>
      <c r="AQ433" s="11"/>
    </row>
    <row r="434" spans="41:43" x14ac:dyDescent="0.3">
      <c r="AO434" s="391"/>
      <c r="AP434" s="11"/>
      <c r="AQ434" s="11"/>
    </row>
    <row r="435" spans="41:43" x14ac:dyDescent="0.3">
      <c r="AO435" s="391"/>
      <c r="AP435" s="11"/>
      <c r="AQ435" s="11"/>
    </row>
    <row r="436" spans="41:43" x14ac:dyDescent="0.3">
      <c r="AO436" s="391"/>
      <c r="AP436" s="11"/>
      <c r="AQ436" s="11"/>
    </row>
    <row r="437" spans="41:43" x14ac:dyDescent="0.3">
      <c r="AO437" s="391"/>
      <c r="AP437" s="11"/>
      <c r="AQ437" s="11"/>
    </row>
    <row r="438" spans="41:43" x14ac:dyDescent="0.3">
      <c r="AO438" s="391"/>
      <c r="AP438" s="11"/>
      <c r="AQ438" s="11"/>
    </row>
    <row r="439" spans="41:43" x14ac:dyDescent="0.3">
      <c r="AO439" s="391"/>
      <c r="AP439" s="11"/>
      <c r="AQ439" s="11"/>
    </row>
    <row r="440" spans="41:43" x14ac:dyDescent="0.3">
      <c r="AO440" s="391"/>
      <c r="AP440" s="11"/>
      <c r="AQ440" s="11"/>
    </row>
    <row r="441" spans="41:43" x14ac:dyDescent="0.3">
      <c r="AO441" s="391"/>
      <c r="AP441" s="11"/>
      <c r="AQ441" s="11"/>
    </row>
    <row r="442" spans="41:43" x14ac:dyDescent="0.3">
      <c r="AO442" s="391"/>
      <c r="AP442" s="11"/>
      <c r="AQ442" s="11"/>
    </row>
    <row r="443" spans="41:43" x14ac:dyDescent="0.3">
      <c r="AO443" s="391"/>
      <c r="AP443" s="11"/>
      <c r="AQ443" s="11"/>
    </row>
    <row r="444" spans="41:43" x14ac:dyDescent="0.3">
      <c r="AO444" s="391"/>
      <c r="AP444" s="11"/>
      <c r="AQ444" s="11"/>
    </row>
    <row r="445" spans="41:43" x14ac:dyDescent="0.3">
      <c r="AO445" s="391"/>
      <c r="AP445" s="11"/>
      <c r="AQ445" s="11"/>
    </row>
    <row r="446" spans="41:43" x14ac:dyDescent="0.3">
      <c r="AO446" s="391"/>
      <c r="AP446" s="11"/>
      <c r="AQ446" s="11"/>
    </row>
    <row r="447" spans="41:43" x14ac:dyDescent="0.3">
      <c r="AO447" s="391"/>
      <c r="AP447" s="11"/>
      <c r="AQ447" s="11"/>
    </row>
    <row r="448" spans="41:43" x14ac:dyDescent="0.3">
      <c r="AO448" s="391"/>
      <c r="AP448" s="11"/>
      <c r="AQ448" s="11"/>
    </row>
    <row r="449" spans="41:43" x14ac:dyDescent="0.3">
      <c r="AO449" s="391"/>
      <c r="AP449" s="11"/>
      <c r="AQ449" s="11"/>
    </row>
    <row r="450" spans="41:43" x14ac:dyDescent="0.3">
      <c r="AO450" s="391"/>
      <c r="AP450" s="11"/>
      <c r="AQ450" s="11"/>
    </row>
    <row r="451" spans="41:43" x14ac:dyDescent="0.3">
      <c r="AO451" s="391"/>
      <c r="AP451" s="11"/>
      <c r="AQ451" s="11"/>
    </row>
    <row r="452" spans="41:43" x14ac:dyDescent="0.3">
      <c r="AO452" s="391"/>
      <c r="AP452" s="11"/>
      <c r="AQ452" s="11"/>
    </row>
    <row r="453" spans="41:43" x14ac:dyDescent="0.3">
      <c r="AO453" s="391"/>
      <c r="AP453" s="11"/>
      <c r="AQ453" s="11"/>
    </row>
    <row r="454" spans="41:43" x14ac:dyDescent="0.3">
      <c r="AO454" s="391"/>
      <c r="AP454" s="11"/>
      <c r="AQ454" s="11"/>
    </row>
    <row r="455" spans="41:43" x14ac:dyDescent="0.3">
      <c r="AO455" s="391"/>
      <c r="AP455" s="11"/>
      <c r="AQ455" s="11"/>
    </row>
    <row r="456" spans="41:43" x14ac:dyDescent="0.3">
      <c r="AO456" s="391"/>
      <c r="AP456" s="11"/>
      <c r="AQ456" s="11"/>
    </row>
    <row r="457" spans="41:43" x14ac:dyDescent="0.3">
      <c r="AO457" s="391"/>
      <c r="AP457" s="11"/>
      <c r="AQ457" s="11"/>
    </row>
    <row r="458" spans="41:43" x14ac:dyDescent="0.3">
      <c r="AO458" s="391"/>
      <c r="AP458" s="11"/>
      <c r="AQ458" s="11"/>
    </row>
    <row r="459" spans="41:43" x14ac:dyDescent="0.3">
      <c r="AO459" s="391"/>
      <c r="AP459" s="11"/>
      <c r="AQ459" s="11"/>
    </row>
    <row r="460" spans="41:43" x14ac:dyDescent="0.3">
      <c r="AO460" s="391"/>
      <c r="AP460" s="11"/>
      <c r="AQ460" s="11"/>
    </row>
    <row r="461" spans="41:43" x14ac:dyDescent="0.3">
      <c r="AO461" s="391"/>
      <c r="AP461" s="11"/>
      <c r="AQ461" s="11"/>
    </row>
    <row r="462" spans="41:43" x14ac:dyDescent="0.3">
      <c r="AO462" s="391"/>
      <c r="AP462" s="11"/>
      <c r="AQ462" s="11"/>
    </row>
    <row r="463" spans="41:43" x14ac:dyDescent="0.3">
      <c r="AO463" s="391"/>
      <c r="AP463" s="11"/>
      <c r="AQ463" s="11"/>
    </row>
    <row r="464" spans="41:43" x14ac:dyDescent="0.3">
      <c r="AO464" s="391"/>
      <c r="AP464" s="11"/>
      <c r="AQ464" s="11"/>
    </row>
    <row r="465" spans="41:43" x14ac:dyDescent="0.3">
      <c r="AO465" s="391"/>
      <c r="AP465" s="11"/>
      <c r="AQ465" s="11"/>
    </row>
    <row r="466" spans="41:43" x14ac:dyDescent="0.3">
      <c r="AO466" s="391"/>
      <c r="AP466" s="11"/>
      <c r="AQ466" s="11"/>
    </row>
    <row r="467" spans="41:43" x14ac:dyDescent="0.3">
      <c r="AO467" s="391"/>
      <c r="AP467" s="11"/>
      <c r="AQ467" s="11"/>
    </row>
    <row r="468" spans="41:43" x14ac:dyDescent="0.3">
      <c r="AO468" s="391"/>
      <c r="AP468" s="11"/>
      <c r="AQ468" s="11"/>
    </row>
    <row r="469" spans="41:43" x14ac:dyDescent="0.3">
      <c r="AO469" s="391"/>
      <c r="AP469" s="11"/>
      <c r="AQ469" s="11"/>
    </row>
    <row r="470" spans="41:43" x14ac:dyDescent="0.3">
      <c r="AO470" s="391"/>
      <c r="AP470" s="11"/>
      <c r="AQ470" s="11"/>
    </row>
    <row r="471" spans="41:43" x14ac:dyDescent="0.3">
      <c r="AO471" s="391"/>
      <c r="AP471" s="11"/>
      <c r="AQ471" s="11"/>
    </row>
    <row r="472" spans="41:43" x14ac:dyDescent="0.3">
      <c r="AO472" s="391"/>
      <c r="AP472" s="11"/>
      <c r="AQ472" s="11"/>
    </row>
    <row r="473" spans="41:43" x14ac:dyDescent="0.3">
      <c r="AO473" s="391"/>
      <c r="AP473" s="11"/>
      <c r="AQ473" s="11"/>
    </row>
    <row r="474" spans="41:43" x14ac:dyDescent="0.3">
      <c r="AO474" s="391"/>
      <c r="AP474" s="11"/>
      <c r="AQ474" s="11"/>
    </row>
    <row r="475" spans="41:43" x14ac:dyDescent="0.3">
      <c r="AO475" s="391"/>
      <c r="AP475" s="11"/>
      <c r="AQ475" s="11"/>
    </row>
    <row r="476" spans="41:43" x14ac:dyDescent="0.3">
      <c r="AO476" s="391"/>
      <c r="AP476" s="11"/>
      <c r="AQ476" s="11"/>
    </row>
    <row r="477" spans="41:43" x14ac:dyDescent="0.3">
      <c r="AO477" s="391"/>
      <c r="AP477" s="11"/>
      <c r="AQ477" s="11"/>
    </row>
    <row r="478" spans="41:43" x14ac:dyDescent="0.3">
      <c r="AO478" s="391"/>
      <c r="AP478" s="11"/>
      <c r="AQ478" s="11"/>
    </row>
    <row r="479" spans="41:43" x14ac:dyDescent="0.3">
      <c r="AO479" s="391"/>
      <c r="AP479" s="11"/>
      <c r="AQ479" s="11"/>
    </row>
    <row r="480" spans="41:43" x14ac:dyDescent="0.3">
      <c r="AO480" s="391"/>
      <c r="AP480" s="11"/>
      <c r="AQ480" s="11"/>
    </row>
    <row r="481" spans="41:43" x14ac:dyDescent="0.3">
      <c r="AO481" s="391"/>
      <c r="AP481" s="11"/>
      <c r="AQ481" s="11"/>
    </row>
    <row r="482" spans="41:43" x14ac:dyDescent="0.3">
      <c r="AO482" s="391"/>
      <c r="AP482" s="11"/>
      <c r="AQ482" s="11"/>
    </row>
    <row r="483" spans="41:43" x14ac:dyDescent="0.3">
      <c r="AO483" s="391"/>
      <c r="AP483" s="11"/>
      <c r="AQ483" s="11"/>
    </row>
    <row r="484" spans="41:43" x14ac:dyDescent="0.3">
      <c r="AO484" s="391"/>
      <c r="AP484" s="11"/>
      <c r="AQ484" s="11"/>
    </row>
    <row r="485" spans="41:43" x14ac:dyDescent="0.3">
      <c r="AO485" s="391"/>
      <c r="AP485" s="11"/>
      <c r="AQ485" s="11"/>
    </row>
    <row r="486" spans="41:43" x14ac:dyDescent="0.3">
      <c r="AO486" s="391"/>
      <c r="AP486" s="11"/>
      <c r="AQ486" s="11"/>
    </row>
    <row r="487" spans="41:43" x14ac:dyDescent="0.3">
      <c r="AO487" s="391"/>
      <c r="AP487" s="11"/>
      <c r="AQ487" s="11"/>
    </row>
    <row r="488" spans="41:43" x14ac:dyDescent="0.3">
      <c r="AO488" s="391"/>
      <c r="AP488" s="11"/>
      <c r="AQ488" s="11"/>
    </row>
    <row r="489" spans="41:43" x14ac:dyDescent="0.3">
      <c r="AO489" s="391"/>
      <c r="AP489" s="11"/>
      <c r="AQ489" s="11"/>
    </row>
    <row r="490" spans="41:43" x14ac:dyDescent="0.3">
      <c r="AO490" s="391"/>
      <c r="AP490" s="11"/>
      <c r="AQ490" s="11"/>
    </row>
    <row r="491" spans="41:43" x14ac:dyDescent="0.3">
      <c r="AO491" s="391"/>
      <c r="AP491" s="11"/>
      <c r="AQ491" s="11"/>
    </row>
    <row r="492" spans="41:43" x14ac:dyDescent="0.3">
      <c r="AO492" s="391"/>
      <c r="AP492" s="11"/>
      <c r="AQ492" s="11"/>
    </row>
    <row r="493" spans="41:43" x14ac:dyDescent="0.3">
      <c r="AO493" s="391"/>
      <c r="AP493" s="11"/>
      <c r="AQ493" s="11"/>
    </row>
    <row r="494" spans="41:43" x14ac:dyDescent="0.3">
      <c r="AO494" s="391"/>
      <c r="AP494" s="11"/>
      <c r="AQ494" s="11"/>
    </row>
    <row r="495" spans="41:43" x14ac:dyDescent="0.3">
      <c r="AO495" s="391"/>
      <c r="AP495" s="11"/>
      <c r="AQ495" s="11"/>
    </row>
    <row r="496" spans="41:43" x14ac:dyDescent="0.3">
      <c r="AO496" s="391"/>
      <c r="AP496" s="11"/>
      <c r="AQ496" s="11"/>
    </row>
    <row r="497" spans="41:43" x14ac:dyDescent="0.3">
      <c r="AO497" s="391"/>
      <c r="AP497" s="11"/>
      <c r="AQ497" s="11"/>
    </row>
    <row r="498" spans="41:43" x14ac:dyDescent="0.3">
      <c r="AO498" s="391"/>
      <c r="AP498" s="11"/>
      <c r="AQ498" s="11"/>
    </row>
    <row r="499" spans="41:43" x14ac:dyDescent="0.3">
      <c r="AO499" s="391"/>
      <c r="AP499" s="11"/>
      <c r="AQ499" s="11"/>
    </row>
    <row r="500" spans="41:43" x14ac:dyDescent="0.3">
      <c r="AO500" s="391"/>
      <c r="AP500" s="11"/>
      <c r="AQ500" s="11"/>
    </row>
    <row r="501" spans="41:43" x14ac:dyDescent="0.3">
      <c r="AO501" s="391"/>
      <c r="AP501" s="11"/>
      <c r="AQ501" s="11"/>
    </row>
    <row r="502" spans="41:43" x14ac:dyDescent="0.3">
      <c r="AO502" s="391"/>
      <c r="AP502" s="11"/>
      <c r="AQ502" s="11"/>
    </row>
    <row r="503" spans="41:43" x14ac:dyDescent="0.3">
      <c r="AO503" s="391"/>
      <c r="AP503" s="11"/>
      <c r="AQ503" s="11"/>
    </row>
    <row r="504" spans="41:43" x14ac:dyDescent="0.3">
      <c r="AO504" s="391"/>
      <c r="AP504" s="11"/>
      <c r="AQ504" s="11"/>
    </row>
    <row r="505" spans="41:43" x14ac:dyDescent="0.3">
      <c r="AO505" s="391"/>
      <c r="AP505" s="11"/>
      <c r="AQ505" s="11"/>
    </row>
    <row r="506" spans="41:43" x14ac:dyDescent="0.3">
      <c r="AO506" s="391"/>
      <c r="AP506" s="11"/>
      <c r="AQ506" s="11"/>
    </row>
    <row r="507" spans="41:43" x14ac:dyDescent="0.3">
      <c r="AO507" s="391"/>
      <c r="AP507" s="11"/>
      <c r="AQ507" s="11"/>
    </row>
    <row r="508" spans="41:43" x14ac:dyDescent="0.3">
      <c r="AO508" s="391"/>
      <c r="AP508" s="11"/>
      <c r="AQ508" s="11"/>
    </row>
    <row r="509" spans="41:43" x14ac:dyDescent="0.3">
      <c r="AO509" s="391"/>
      <c r="AP509" s="11"/>
      <c r="AQ509" s="11"/>
    </row>
    <row r="510" spans="41:43" x14ac:dyDescent="0.3">
      <c r="AO510" s="391"/>
      <c r="AP510" s="11"/>
      <c r="AQ510" s="11"/>
    </row>
    <row r="511" spans="41:43" x14ac:dyDescent="0.3">
      <c r="AO511" s="391"/>
      <c r="AP511" s="11"/>
      <c r="AQ511" s="11"/>
    </row>
    <row r="512" spans="41:43" x14ac:dyDescent="0.3">
      <c r="AO512" s="391"/>
      <c r="AP512" s="11"/>
      <c r="AQ512" s="11"/>
    </row>
    <row r="513" spans="41:43" x14ac:dyDescent="0.3">
      <c r="AO513" s="391"/>
      <c r="AP513" s="11"/>
      <c r="AQ513" s="11"/>
    </row>
    <row r="514" spans="41:43" x14ac:dyDescent="0.3">
      <c r="AO514" s="391"/>
      <c r="AP514" s="11"/>
      <c r="AQ514" s="11"/>
    </row>
    <row r="515" spans="41:43" x14ac:dyDescent="0.3">
      <c r="AO515" s="391"/>
      <c r="AP515" s="11"/>
      <c r="AQ515" s="11"/>
    </row>
    <row r="516" spans="41:43" x14ac:dyDescent="0.3">
      <c r="AO516" s="391"/>
      <c r="AP516" s="11"/>
      <c r="AQ516" s="11"/>
    </row>
    <row r="517" spans="41:43" x14ac:dyDescent="0.3">
      <c r="AO517" s="391"/>
      <c r="AP517" s="11"/>
      <c r="AQ517" s="11"/>
    </row>
    <row r="518" spans="41:43" x14ac:dyDescent="0.3">
      <c r="AO518" s="391"/>
      <c r="AP518" s="11"/>
      <c r="AQ518" s="11"/>
    </row>
    <row r="519" spans="41:43" x14ac:dyDescent="0.3">
      <c r="AO519" s="391"/>
      <c r="AP519" s="11"/>
      <c r="AQ519" s="11"/>
    </row>
    <row r="520" spans="41:43" x14ac:dyDescent="0.3">
      <c r="AO520" s="391"/>
      <c r="AP520" s="11"/>
      <c r="AQ520" s="11"/>
    </row>
    <row r="521" spans="41:43" x14ac:dyDescent="0.3">
      <c r="AO521" s="391"/>
      <c r="AP521" s="11"/>
      <c r="AQ521" s="11"/>
    </row>
    <row r="522" spans="41:43" x14ac:dyDescent="0.3">
      <c r="AO522" s="391"/>
      <c r="AP522" s="11"/>
      <c r="AQ522" s="11"/>
    </row>
    <row r="523" spans="41:43" x14ac:dyDescent="0.3">
      <c r="AO523" s="391"/>
      <c r="AP523" s="11"/>
      <c r="AQ523" s="11"/>
    </row>
    <row r="524" spans="41:43" x14ac:dyDescent="0.3">
      <c r="AO524" s="391"/>
      <c r="AP524" s="11"/>
      <c r="AQ524" s="11"/>
    </row>
    <row r="525" spans="41:43" x14ac:dyDescent="0.3">
      <c r="AO525" s="391"/>
      <c r="AP525" s="11"/>
      <c r="AQ525" s="11"/>
    </row>
    <row r="526" spans="41:43" x14ac:dyDescent="0.3">
      <c r="AO526" s="391"/>
      <c r="AP526" s="11"/>
      <c r="AQ526" s="11"/>
    </row>
    <row r="527" spans="41:43" x14ac:dyDescent="0.3">
      <c r="AO527" s="391"/>
      <c r="AP527" s="11"/>
      <c r="AQ527" s="11"/>
    </row>
    <row r="528" spans="41:43" x14ac:dyDescent="0.3">
      <c r="AO528" s="391"/>
      <c r="AP528" s="11"/>
      <c r="AQ528" s="11"/>
    </row>
    <row r="529" spans="41:43" x14ac:dyDescent="0.3">
      <c r="AO529" s="391"/>
      <c r="AP529" s="11"/>
      <c r="AQ529" s="11"/>
    </row>
    <row r="530" spans="41:43" x14ac:dyDescent="0.3">
      <c r="AO530" s="391"/>
      <c r="AP530" s="11"/>
      <c r="AQ530" s="11"/>
    </row>
    <row r="531" spans="41:43" x14ac:dyDescent="0.3">
      <c r="AO531" s="391"/>
      <c r="AP531" s="11"/>
      <c r="AQ531" s="11"/>
    </row>
    <row r="532" spans="41:43" x14ac:dyDescent="0.3">
      <c r="AO532" s="391"/>
      <c r="AP532" s="11"/>
      <c r="AQ532" s="11"/>
    </row>
    <row r="533" spans="41:43" x14ac:dyDescent="0.3">
      <c r="AO533" s="391"/>
      <c r="AP533" s="11"/>
      <c r="AQ533" s="11"/>
    </row>
    <row r="534" spans="41:43" x14ac:dyDescent="0.3">
      <c r="AO534" s="391"/>
      <c r="AP534" s="11"/>
      <c r="AQ534" s="11"/>
    </row>
    <row r="535" spans="41:43" x14ac:dyDescent="0.3">
      <c r="AO535" s="391"/>
      <c r="AP535" s="11"/>
      <c r="AQ535" s="11"/>
    </row>
    <row r="536" spans="41:43" x14ac:dyDescent="0.3">
      <c r="AO536" s="391"/>
      <c r="AP536" s="11"/>
      <c r="AQ536" s="11"/>
    </row>
    <row r="537" spans="41:43" x14ac:dyDescent="0.3">
      <c r="AO537" s="391"/>
      <c r="AP537" s="11"/>
      <c r="AQ537" s="11"/>
    </row>
    <row r="538" spans="41:43" x14ac:dyDescent="0.3">
      <c r="AO538" s="391"/>
      <c r="AP538" s="11"/>
      <c r="AQ538" s="11"/>
    </row>
    <row r="539" spans="41:43" x14ac:dyDescent="0.3">
      <c r="AO539" s="391"/>
      <c r="AP539" s="11"/>
      <c r="AQ539" s="11"/>
    </row>
    <row r="540" spans="41:43" x14ac:dyDescent="0.3">
      <c r="AO540" s="391"/>
      <c r="AP540" s="11"/>
      <c r="AQ540" s="11"/>
    </row>
    <row r="541" spans="41:43" x14ac:dyDescent="0.3">
      <c r="AO541" s="391"/>
      <c r="AP541" s="11"/>
      <c r="AQ541" s="11"/>
    </row>
    <row r="542" spans="41:43" x14ac:dyDescent="0.3">
      <c r="AO542" s="391"/>
      <c r="AP542" s="11"/>
      <c r="AQ542" s="11"/>
    </row>
    <row r="543" spans="41:43" x14ac:dyDescent="0.3">
      <c r="AO543" s="391"/>
      <c r="AP543" s="11"/>
      <c r="AQ543" s="11"/>
    </row>
    <row r="544" spans="41:43" x14ac:dyDescent="0.3">
      <c r="AO544" s="391"/>
      <c r="AP544" s="11"/>
      <c r="AQ544" s="11"/>
    </row>
    <row r="545" spans="41:43" x14ac:dyDescent="0.3">
      <c r="AO545" s="391"/>
      <c r="AP545" s="11"/>
      <c r="AQ545" s="11"/>
    </row>
    <row r="546" spans="41:43" x14ac:dyDescent="0.3">
      <c r="AO546" s="391"/>
      <c r="AP546" s="11"/>
      <c r="AQ546" s="11"/>
    </row>
    <row r="547" spans="41:43" x14ac:dyDescent="0.3">
      <c r="AO547" s="391"/>
      <c r="AP547" s="11"/>
      <c r="AQ547" s="11"/>
    </row>
    <row r="548" spans="41:43" x14ac:dyDescent="0.3">
      <c r="AO548" s="391"/>
      <c r="AP548" s="11"/>
      <c r="AQ548" s="11"/>
    </row>
    <row r="549" spans="41:43" x14ac:dyDescent="0.3">
      <c r="AO549" s="391"/>
      <c r="AP549" s="11"/>
      <c r="AQ549" s="11"/>
    </row>
    <row r="550" spans="41:43" x14ac:dyDescent="0.3">
      <c r="AO550" s="391"/>
      <c r="AP550" s="11"/>
      <c r="AQ550" s="11"/>
    </row>
    <row r="551" spans="41:43" x14ac:dyDescent="0.3">
      <c r="AO551" s="391"/>
      <c r="AP551" s="11"/>
      <c r="AQ551" s="11"/>
    </row>
    <row r="552" spans="41:43" x14ac:dyDescent="0.3">
      <c r="AO552" s="391"/>
      <c r="AP552" s="11"/>
      <c r="AQ552" s="11"/>
    </row>
    <row r="553" spans="41:43" x14ac:dyDescent="0.3">
      <c r="AO553" s="391"/>
      <c r="AP553" s="11"/>
      <c r="AQ553" s="11"/>
    </row>
    <row r="554" spans="41:43" x14ac:dyDescent="0.3">
      <c r="AO554" s="391"/>
      <c r="AP554" s="11"/>
      <c r="AQ554" s="11"/>
    </row>
    <row r="555" spans="41:43" x14ac:dyDescent="0.3">
      <c r="AO555" s="391"/>
      <c r="AP555" s="11"/>
      <c r="AQ555" s="11"/>
    </row>
    <row r="556" spans="41:43" x14ac:dyDescent="0.3">
      <c r="AO556" s="391"/>
      <c r="AP556" s="11"/>
      <c r="AQ556" s="11"/>
    </row>
    <row r="557" spans="41:43" x14ac:dyDescent="0.3">
      <c r="AO557" s="391"/>
      <c r="AP557" s="11"/>
      <c r="AQ557" s="11"/>
    </row>
    <row r="558" spans="41:43" x14ac:dyDescent="0.3">
      <c r="AO558" s="391"/>
      <c r="AP558" s="11"/>
      <c r="AQ558" s="11"/>
    </row>
    <row r="559" spans="41:43" x14ac:dyDescent="0.3">
      <c r="AO559" s="391"/>
      <c r="AP559" s="11"/>
      <c r="AQ559" s="11"/>
    </row>
    <row r="560" spans="41:43" x14ac:dyDescent="0.3">
      <c r="AO560" s="391"/>
      <c r="AP560" s="11"/>
      <c r="AQ560" s="11"/>
    </row>
    <row r="561" spans="41:43" x14ac:dyDescent="0.3">
      <c r="AO561" s="391"/>
      <c r="AP561" s="11"/>
      <c r="AQ561" s="11"/>
    </row>
    <row r="562" spans="41:43" x14ac:dyDescent="0.3">
      <c r="AO562" s="391"/>
      <c r="AP562" s="11"/>
      <c r="AQ562" s="11"/>
    </row>
    <row r="563" spans="41:43" x14ac:dyDescent="0.3">
      <c r="AO563" s="391"/>
      <c r="AP563" s="11"/>
      <c r="AQ563" s="11"/>
    </row>
    <row r="564" spans="41:43" x14ac:dyDescent="0.3">
      <c r="AO564" s="391"/>
      <c r="AP564" s="11"/>
      <c r="AQ564" s="11"/>
    </row>
    <row r="565" spans="41:43" x14ac:dyDescent="0.3">
      <c r="AO565" s="391"/>
      <c r="AP565" s="11"/>
      <c r="AQ565" s="11"/>
    </row>
    <row r="566" spans="41:43" x14ac:dyDescent="0.3">
      <c r="AO566" s="391"/>
      <c r="AP566" s="11"/>
      <c r="AQ566" s="11"/>
    </row>
    <row r="567" spans="41:43" x14ac:dyDescent="0.3">
      <c r="AO567" s="391"/>
      <c r="AP567" s="11"/>
      <c r="AQ567" s="11"/>
    </row>
    <row r="568" spans="41:43" x14ac:dyDescent="0.3">
      <c r="AO568" s="391"/>
      <c r="AP568" s="11"/>
      <c r="AQ568" s="11"/>
    </row>
    <row r="569" spans="41:43" x14ac:dyDescent="0.3">
      <c r="AO569" s="391"/>
      <c r="AP569" s="11"/>
      <c r="AQ569" s="11"/>
    </row>
    <row r="570" spans="41:43" x14ac:dyDescent="0.3">
      <c r="AO570" s="391"/>
      <c r="AP570" s="11"/>
      <c r="AQ570" s="11"/>
    </row>
    <row r="571" spans="41:43" x14ac:dyDescent="0.3">
      <c r="AO571" s="391"/>
      <c r="AP571" s="11"/>
      <c r="AQ571" s="11"/>
    </row>
    <row r="572" spans="41:43" x14ac:dyDescent="0.3">
      <c r="AO572" s="391"/>
      <c r="AP572" s="11"/>
      <c r="AQ572" s="11"/>
    </row>
    <row r="573" spans="41:43" x14ac:dyDescent="0.3">
      <c r="AO573" s="391"/>
      <c r="AP573" s="11"/>
      <c r="AQ573" s="11"/>
    </row>
    <row r="574" spans="41:43" x14ac:dyDescent="0.3">
      <c r="AO574" s="391"/>
      <c r="AP574" s="11"/>
      <c r="AQ574" s="11"/>
    </row>
    <row r="575" spans="41:43" x14ac:dyDescent="0.3">
      <c r="AO575" s="391"/>
      <c r="AP575" s="11"/>
      <c r="AQ575" s="11"/>
    </row>
    <row r="576" spans="41:43" x14ac:dyDescent="0.3">
      <c r="AO576" s="391"/>
      <c r="AP576" s="11"/>
      <c r="AQ576" s="11"/>
    </row>
    <row r="577" spans="41:43" x14ac:dyDescent="0.3">
      <c r="AO577" s="391"/>
      <c r="AP577" s="11"/>
      <c r="AQ577" s="11"/>
    </row>
    <row r="578" spans="41:43" x14ac:dyDescent="0.3">
      <c r="AO578" s="391"/>
      <c r="AP578" s="11"/>
      <c r="AQ578" s="11"/>
    </row>
    <row r="579" spans="41:43" x14ac:dyDescent="0.3">
      <c r="AO579" s="391"/>
      <c r="AP579" s="11"/>
      <c r="AQ579" s="11"/>
    </row>
    <row r="580" spans="41:43" x14ac:dyDescent="0.3">
      <c r="AO580" s="391"/>
      <c r="AP580" s="11"/>
      <c r="AQ580" s="11"/>
    </row>
    <row r="581" spans="41:43" x14ac:dyDescent="0.3">
      <c r="AO581" s="391"/>
      <c r="AP581" s="11"/>
      <c r="AQ581" s="11"/>
    </row>
    <row r="582" spans="41:43" x14ac:dyDescent="0.3">
      <c r="AO582" s="391"/>
      <c r="AP582" s="11"/>
      <c r="AQ582" s="11"/>
    </row>
    <row r="583" spans="41:43" x14ac:dyDescent="0.3">
      <c r="AO583" s="391"/>
      <c r="AP583" s="11"/>
      <c r="AQ583" s="11"/>
    </row>
    <row r="584" spans="41:43" x14ac:dyDescent="0.3">
      <c r="AO584" s="391"/>
      <c r="AP584" s="11"/>
      <c r="AQ584" s="11"/>
    </row>
    <row r="585" spans="41:43" x14ac:dyDescent="0.3">
      <c r="AO585" s="391"/>
      <c r="AP585" s="11"/>
      <c r="AQ585" s="11"/>
    </row>
    <row r="586" spans="41:43" x14ac:dyDescent="0.3">
      <c r="AO586" s="391"/>
      <c r="AP586" s="11"/>
      <c r="AQ586" s="11"/>
    </row>
    <row r="587" spans="41:43" x14ac:dyDescent="0.3">
      <c r="AO587" s="391"/>
      <c r="AP587" s="11"/>
      <c r="AQ587" s="11"/>
    </row>
    <row r="588" spans="41:43" x14ac:dyDescent="0.3">
      <c r="AO588" s="391"/>
      <c r="AP588" s="11"/>
      <c r="AQ588" s="11"/>
    </row>
    <row r="589" spans="41:43" x14ac:dyDescent="0.3">
      <c r="AO589" s="391"/>
      <c r="AP589" s="11"/>
      <c r="AQ589" s="11"/>
    </row>
    <row r="590" spans="41:43" x14ac:dyDescent="0.3">
      <c r="AO590" s="391"/>
      <c r="AP590" s="11"/>
      <c r="AQ590" s="11"/>
    </row>
    <row r="591" spans="41:43" x14ac:dyDescent="0.3">
      <c r="AO591" s="391"/>
      <c r="AP591" s="11"/>
      <c r="AQ591" s="11"/>
    </row>
    <row r="592" spans="41:43" x14ac:dyDescent="0.3">
      <c r="AO592" s="391"/>
      <c r="AP592" s="11"/>
      <c r="AQ592" s="11"/>
    </row>
    <row r="593" spans="41:43" x14ac:dyDescent="0.3">
      <c r="AO593" s="391"/>
      <c r="AP593" s="11"/>
      <c r="AQ593" s="11"/>
    </row>
    <row r="594" spans="41:43" x14ac:dyDescent="0.3">
      <c r="AO594" s="391"/>
      <c r="AP594" s="11"/>
      <c r="AQ594" s="11"/>
    </row>
    <row r="595" spans="41:43" x14ac:dyDescent="0.3">
      <c r="AO595" s="391"/>
      <c r="AP595" s="11"/>
      <c r="AQ595" s="11"/>
    </row>
    <row r="596" spans="41:43" x14ac:dyDescent="0.3">
      <c r="AO596" s="391"/>
      <c r="AP596" s="11"/>
      <c r="AQ596" s="11"/>
    </row>
    <row r="597" spans="41:43" x14ac:dyDescent="0.3">
      <c r="AO597" s="391"/>
      <c r="AP597" s="11"/>
      <c r="AQ597" s="11"/>
    </row>
    <row r="598" spans="41:43" x14ac:dyDescent="0.3">
      <c r="AO598" s="391"/>
      <c r="AP598" s="11"/>
      <c r="AQ598" s="11"/>
    </row>
    <row r="599" spans="41:43" x14ac:dyDescent="0.3">
      <c r="AO599" s="391"/>
      <c r="AP599" s="11"/>
      <c r="AQ599" s="11"/>
    </row>
    <row r="600" spans="41:43" x14ac:dyDescent="0.3">
      <c r="AO600" s="391"/>
      <c r="AP600" s="11"/>
      <c r="AQ600" s="11"/>
    </row>
    <row r="601" spans="41:43" x14ac:dyDescent="0.3">
      <c r="AO601" s="391"/>
      <c r="AP601" s="11"/>
      <c r="AQ601" s="11"/>
    </row>
    <row r="602" spans="41:43" x14ac:dyDescent="0.3">
      <c r="AO602" s="391"/>
      <c r="AP602" s="11"/>
      <c r="AQ602" s="11"/>
    </row>
    <row r="603" spans="41:43" x14ac:dyDescent="0.3">
      <c r="AO603" s="391"/>
      <c r="AP603" s="11"/>
      <c r="AQ603" s="11"/>
    </row>
    <row r="604" spans="41:43" x14ac:dyDescent="0.3">
      <c r="AO604" s="391"/>
      <c r="AP604" s="11"/>
      <c r="AQ604" s="11"/>
    </row>
    <row r="605" spans="41:43" x14ac:dyDescent="0.3">
      <c r="AO605" s="391"/>
      <c r="AP605" s="11"/>
      <c r="AQ605" s="11"/>
    </row>
    <row r="606" spans="41:43" x14ac:dyDescent="0.3">
      <c r="AO606" s="391"/>
      <c r="AP606" s="11"/>
      <c r="AQ606" s="11"/>
    </row>
    <row r="607" spans="41:43" x14ac:dyDescent="0.3">
      <c r="AO607" s="391"/>
      <c r="AP607" s="11"/>
      <c r="AQ607" s="11"/>
    </row>
    <row r="608" spans="41:43" x14ac:dyDescent="0.3">
      <c r="AO608" s="391"/>
      <c r="AP608" s="11"/>
      <c r="AQ608" s="11"/>
    </row>
    <row r="609" spans="41:43" x14ac:dyDescent="0.3">
      <c r="AO609" s="391"/>
      <c r="AP609" s="11"/>
      <c r="AQ609" s="11"/>
    </row>
    <row r="610" spans="41:43" x14ac:dyDescent="0.3">
      <c r="AO610" s="391"/>
      <c r="AP610" s="11"/>
      <c r="AQ610" s="11"/>
    </row>
    <row r="611" spans="41:43" x14ac:dyDescent="0.3">
      <c r="AO611" s="391"/>
      <c r="AP611" s="11"/>
      <c r="AQ611" s="11"/>
    </row>
    <row r="612" spans="41:43" x14ac:dyDescent="0.3">
      <c r="AO612" s="391"/>
      <c r="AP612" s="11"/>
      <c r="AQ612" s="11"/>
    </row>
    <row r="613" spans="41:43" x14ac:dyDescent="0.3">
      <c r="AO613" s="391"/>
      <c r="AP613" s="11"/>
      <c r="AQ613" s="11"/>
    </row>
    <row r="614" spans="41:43" x14ac:dyDescent="0.3">
      <c r="AO614" s="391"/>
      <c r="AP614" s="11"/>
      <c r="AQ614" s="11"/>
    </row>
    <row r="615" spans="41:43" x14ac:dyDescent="0.3">
      <c r="AO615" s="391"/>
      <c r="AP615" s="11"/>
      <c r="AQ615" s="11"/>
    </row>
    <row r="616" spans="41:43" x14ac:dyDescent="0.3">
      <c r="AO616" s="391"/>
      <c r="AP616" s="11"/>
      <c r="AQ616" s="11"/>
    </row>
    <row r="617" spans="41:43" x14ac:dyDescent="0.3">
      <c r="AO617" s="391"/>
      <c r="AP617" s="11"/>
      <c r="AQ617" s="11"/>
    </row>
    <row r="618" spans="41:43" x14ac:dyDescent="0.3">
      <c r="AO618" s="391"/>
      <c r="AP618" s="11"/>
      <c r="AQ618" s="11"/>
    </row>
    <row r="619" spans="41:43" x14ac:dyDescent="0.3">
      <c r="AO619" s="391"/>
      <c r="AP619" s="11"/>
      <c r="AQ619" s="11"/>
    </row>
    <row r="620" spans="41:43" x14ac:dyDescent="0.3">
      <c r="AO620" s="391"/>
      <c r="AP620" s="11"/>
      <c r="AQ620" s="11"/>
    </row>
    <row r="621" spans="41:43" x14ac:dyDescent="0.3">
      <c r="AO621" s="391"/>
      <c r="AP621" s="11"/>
      <c r="AQ621" s="11"/>
    </row>
    <row r="622" spans="41:43" x14ac:dyDescent="0.3">
      <c r="AO622" s="391"/>
      <c r="AP622" s="11"/>
      <c r="AQ622" s="11"/>
    </row>
    <row r="623" spans="41:43" x14ac:dyDescent="0.3">
      <c r="AO623" s="391"/>
      <c r="AP623" s="11"/>
      <c r="AQ623" s="11"/>
    </row>
    <row r="624" spans="41:43" x14ac:dyDescent="0.3">
      <c r="AO624" s="391"/>
      <c r="AP624" s="11"/>
      <c r="AQ624" s="11"/>
    </row>
    <row r="625" spans="41:43" x14ac:dyDescent="0.3">
      <c r="AO625" s="391"/>
      <c r="AP625" s="11"/>
      <c r="AQ625" s="11"/>
    </row>
    <row r="626" spans="41:43" x14ac:dyDescent="0.3">
      <c r="AO626" s="391"/>
      <c r="AP626" s="11"/>
      <c r="AQ626" s="11"/>
    </row>
    <row r="627" spans="41:43" x14ac:dyDescent="0.3">
      <c r="AO627" s="391"/>
      <c r="AP627" s="11"/>
      <c r="AQ627" s="11"/>
    </row>
    <row r="628" spans="41:43" x14ac:dyDescent="0.3">
      <c r="AO628" s="391"/>
      <c r="AP628" s="11"/>
      <c r="AQ628" s="11"/>
    </row>
    <row r="629" spans="41:43" x14ac:dyDescent="0.3">
      <c r="AO629" s="391"/>
      <c r="AP629" s="11"/>
      <c r="AQ629" s="11"/>
    </row>
    <row r="630" spans="41:43" x14ac:dyDescent="0.3">
      <c r="AO630" s="391"/>
      <c r="AP630" s="11"/>
      <c r="AQ630" s="11"/>
    </row>
    <row r="631" spans="41:43" x14ac:dyDescent="0.3">
      <c r="AO631" s="391"/>
      <c r="AP631" s="11"/>
      <c r="AQ631" s="11"/>
    </row>
    <row r="632" spans="41:43" x14ac:dyDescent="0.3">
      <c r="AO632" s="391"/>
      <c r="AP632" s="11"/>
      <c r="AQ632" s="11"/>
    </row>
    <row r="633" spans="41:43" x14ac:dyDescent="0.3">
      <c r="AO633" s="391"/>
      <c r="AP633" s="11"/>
      <c r="AQ633" s="11"/>
    </row>
    <row r="634" spans="41:43" x14ac:dyDescent="0.3">
      <c r="AO634" s="391"/>
      <c r="AP634" s="11"/>
      <c r="AQ634" s="11"/>
    </row>
    <row r="635" spans="41:43" x14ac:dyDescent="0.3">
      <c r="AO635" s="391"/>
      <c r="AP635" s="11"/>
      <c r="AQ635" s="11"/>
    </row>
    <row r="636" spans="41:43" x14ac:dyDescent="0.3">
      <c r="AO636" s="391"/>
      <c r="AP636" s="11"/>
      <c r="AQ636" s="11"/>
    </row>
    <row r="637" spans="41:43" x14ac:dyDescent="0.3">
      <c r="AO637" s="391"/>
      <c r="AP637" s="11"/>
      <c r="AQ637" s="11"/>
    </row>
    <row r="638" spans="41:43" x14ac:dyDescent="0.3">
      <c r="AO638" s="391"/>
      <c r="AP638" s="11"/>
      <c r="AQ638" s="11"/>
    </row>
    <row r="639" spans="41:43" x14ac:dyDescent="0.3">
      <c r="AO639" s="391"/>
      <c r="AP639" s="11"/>
      <c r="AQ639" s="11"/>
    </row>
    <row r="640" spans="41:43" x14ac:dyDescent="0.3">
      <c r="AO640" s="391"/>
      <c r="AP640" s="11"/>
      <c r="AQ640" s="11"/>
    </row>
    <row r="641" spans="41:43" x14ac:dyDescent="0.3">
      <c r="AO641" s="391"/>
      <c r="AP641" s="11"/>
      <c r="AQ641" s="11"/>
    </row>
    <row r="642" spans="41:43" x14ac:dyDescent="0.3">
      <c r="AO642" s="391"/>
      <c r="AP642" s="11"/>
      <c r="AQ642" s="11"/>
    </row>
    <row r="643" spans="41:43" x14ac:dyDescent="0.3">
      <c r="AO643" s="391"/>
      <c r="AP643" s="11"/>
      <c r="AQ643" s="11"/>
    </row>
    <row r="644" spans="41:43" x14ac:dyDescent="0.3">
      <c r="AO644" s="391"/>
      <c r="AP644" s="11"/>
      <c r="AQ644" s="11"/>
    </row>
    <row r="645" spans="41:43" x14ac:dyDescent="0.3">
      <c r="AO645" s="391"/>
      <c r="AP645" s="11"/>
      <c r="AQ645" s="11"/>
    </row>
    <row r="646" spans="41:43" x14ac:dyDescent="0.3">
      <c r="AO646" s="391"/>
      <c r="AP646" s="11"/>
      <c r="AQ646" s="11"/>
    </row>
    <row r="647" spans="41:43" x14ac:dyDescent="0.3">
      <c r="AO647" s="391"/>
      <c r="AP647" s="11"/>
      <c r="AQ647" s="11"/>
    </row>
    <row r="648" spans="41:43" x14ac:dyDescent="0.3">
      <c r="AO648" s="391"/>
      <c r="AP648" s="11"/>
      <c r="AQ648" s="11"/>
    </row>
    <row r="649" spans="41:43" x14ac:dyDescent="0.3">
      <c r="AO649" s="391"/>
      <c r="AP649" s="11"/>
      <c r="AQ649" s="11"/>
    </row>
    <row r="650" spans="41:43" x14ac:dyDescent="0.3">
      <c r="AO650" s="391"/>
      <c r="AP650" s="11"/>
      <c r="AQ650" s="11"/>
    </row>
    <row r="651" spans="41:43" x14ac:dyDescent="0.3">
      <c r="AO651" s="391"/>
      <c r="AP651" s="11"/>
      <c r="AQ651" s="11"/>
    </row>
    <row r="652" spans="41:43" x14ac:dyDescent="0.3">
      <c r="AO652" s="391"/>
      <c r="AP652" s="11"/>
      <c r="AQ652" s="11"/>
    </row>
    <row r="653" spans="41:43" x14ac:dyDescent="0.3">
      <c r="AO653" s="391"/>
      <c r="AP653" s="11"/>
      <c r="AQ653" s="11"/>
    </row>
    <row r="654" spans="41:43" x14ac:dyDescent="0.3">
      <c r="AO654" s="391"/>
      <c r="AP654" s="11"/>
      <c r="AQ654" s="11"/>
    </row>
    <row r="655" spans="41:43" x14ac:dyDescent="0.3">
      <c r="AO655" s="391"/>
      <c r="AP655" s="11"/>
      <c r="AQ655" s="11"/>
    </row>
    <row r="656" spans="41:43" x14ac:dyDescent="0.3">
      <c r="AO656" s="391"/>
      <c r="AP656" s="11"/>
      <c r="AQ656" s="11"/>
    </row>
    <row r="657" spans="41:43" x14ac:dyDescent="0.3">
      <c r="AO657" s="391"/>
      <c r="AP657" s="11"/>
      <c r="AQ657" s="11"/>
    </row>
    <row r="658" spans="41:43" x14ac:dyDescent="0.3">
      <c r="AO658" s="391"/>
      <c r="AP658" s="11"/>
      <c r="AQ658" s="11"/>
    </row>
    <row r="659" spans="41:43" x14ac:dyDescent="0.3">
      <c r="AO659" s="391"/>
      <c r="AP659" s="11"/>
      <c r="AQ659" s="11"/>
    </row>
    <row r="660" spans="41:43" x14ac:dyDescent="0.3">
      <c r="AO660" s="391"/>
      <c r="AP660" s="11"/>
      <c r="AQ660" s="11"/>
    </row>
    <row r="661" spans="41:43" x14ac:dyDescent="0.3">
      <c r="AO661" s="391"/>
      <c r="AP661" s="11"/>
      <c r="AQ661" s="11"/>
    </row>
    <row r="662" spans="41:43" x14ac:dyDescent="0.3">
      <c r="AO662" s="391"/>
      <c r="AP662" s="11"/>
      <c r="AQ662" s="11"/>
    </row>
    <row r="663" spans="41:43" x14ac:dyDescent="0.3">
      <c r="AO663" s="391"/>
      <c r="AP663" s="11"/>
      <c r="AQ663" s="11"/>
    </row>
    <row r="664" spans="41:43" x14ac:dyDescent="0.3">
      <c r="AO664" s="391"/>
      <c r="AP664" s="11"/>
      <c r="AQ664" s="11"/>
    </row>
    <row r="665" spans="41:43" x14ac:dyDescent="0.3">
      <c r="AO665" s="391"/>
      <c r="AP665" s="11"/>
      <c r="AQ665" s="11"/>
    </row>
    <row r="666" spans="41:43" x14ac:dyDescent="0.3">
      <c r="AO666" s="391"/>
      <c r="AP666" s="11"/>
      <c r="AQ666" s="11"/>
    </row>
    <row r="667" spans="41:43" x14ac:dyDescent="0.3">
      <c r="AO667" s="391"/>
      <c r="AP667" s="11"/>
      <c r="AQ667" s="11"/>
    </row>
    <row r="668" spans="41:43" x14ac:dyDescent="0.3">
      <c r="AO668" s="391"/>
      <c r="AP668" s="11"/>
      <c r="AQ668" s="11"/>
    </row>
    <row r="669" spans="41:43" x14ac:dyDescent="0.3">
      <c r="AO669" s="391"/>
      <c r="AP669" s="11"/>
      <c r="AQ669" s="11"/>
    </row>
    <row r="670" spans="41:43" x14ac:dyDescent="0.3">
      <c r="AO670" s="391"/>
      <c r="AP670" s="11"/>
      <c r="AQ670" s="11"/>
    </row>
    <row r="671" spans="41:43" x14ac:dyDescent="0.3">
      <c r="AO671" s="391"/>
      <c r="AP671" s="11"/>
      <c r="AQ671" s="11"/>
    </row>
    <row r="672" spans="41:43" x14ac:dyDescent="0.3">
      <c r="AO672" s="391"/>
      <c r="AP672" s="11"/>
      <c r="AQ672" s="11"/>
    </row>
    <row r="673" spans="41:43" x14ac:dyDescent="0.3">
      <c r="AO673" s="391"/>
      <c r="AP673" s="11"/>
      <c r="AQ673" s="11"/>
    </row>
    <row r="674" spans="41:43" x14ac:dyDescent="0.3">
      <c r="AO674" s="391"/>
      <c r="AP674" s="11"/>
      <c r="AQ674" s="11"/>
    </row>
    <row r="675" spans="41:43" x14ac:dyDescent="0.3">
      <c r="AO675" s="391"/>
      <c r="AP675" s="11"/>
      <c r="AQ675" s="11"/>
    </row>
    <row r="676" spans="41:43" x14ac:dyDescent="0.3">
      <c r="AO676" s="391"/>
      <c r="AP676" s="11"/>
      <c r="AQ676" s="11"/>
    </row>
    <row r="677" spans="41:43" x14ac:dyDescent="0.3">
      <c r="AO677" s="391"/>
      <c r="AP677" s="11"/>
      <c r="AQ677" s="11"/>
    </row>
    <row r="678" spans="41:43" x14ac:dyDescent="0.3">
      <c r="AO678" s="391"/>
      <c r="AP678" s="11"/>
      <c r="AQ678" s="11"/>
    </row>
    <row r="679" spans="41:43" x14ac:dyDescent="0.3">
      <c r="AO679" s="391"/>
      <c r="AP679" s="11"/>
      <c r="AQ679" s="11"/>
    </row>
    <row r="680" spans="41:43" x14ac:dyDescent="0.3">
      <c r="AO680" s="391"/>
      <c r="AP680" s="11"/>
      <c r="AQ680" s="11"/>
    </row>
    <row r="681" spans="41:43" x14ac:dyDescent="0.3">
      <c r="AO681" s="391"/>
      <c r="AP681" s="11"/>
      <c r="AQ681" s="11"/>
    </row>
    <row r="682" spans="41:43" x14ac:dyDescent="0.3">
      <c r="AO682" s="391"/>
      <c r="AP682" s="11"/>
      <c r="AQ682" s="11"/>
    </row>
    <row r="683" spans="41:43" x14ac:dyDescent="0.3">
      <c r="AO683" s="391"/>
      <c r="AP683" s="11"/>
      <c r="AQ683" s="11"/>
    </row>
    <row r="684" spans="41:43" x14ac:dyDescent="0.3">
      <c r="AO684" s="391"/>
      <c r="AP684" s="11"/>
      <c r="AQ684" s="11"/>
    </row>
    <row r="685" spans="41:43" x14ac:dyDescent="0.3">
      <c r="AO685" s="391"/>
      <c r="AP685" s="11"/>
      <c r="AQ685" s="11"/>
    </row>
    <row r="686" spans="41:43" x14ac:dyDescent="0.3">
      <c r="AO686" s="391"/>
      <c r="AP686" s="11"/>
      <c r="AQ686" s="11"/>
    </row>
    <row r="687" spans="41:43" x14ac:dyDescent="0.3">
      <c r="AO687" s="391"/>
      <c r="AP687" s="11"/>
      <c r="AQ687" s="11"/>
    </row>
    <row r="688" spans="41:43" x14ac:dyDescent="0.3">
      <c r="AO688" s="391"/>
      <c r="AP688" s="11"/>
      <c r="AQ688" s="11"/>
    </row>
    <row r="689" spans="41:43" x14ac:dyDescent="0.3">
      <c r="AO689" s="391"/>
      <c r="AP689" s="11"/>
      <c r="AQ689" s="11"/>
    </row>
    <row r="690" spans="41:43" x14ac:dyDescent="0.3">
      <c r="AO690" s="391"/>
      <c r="AP690" s="11"/>
      <c r="AQ690" s="11"/>
    </row>
    <row r="691" spans="41:43" x14ac:dyDescent="0.3">
      <c r="AO691" s="391"/>
      <c r="AP691" s="11"/>
      <c r="AQ691" s="11"/>
    </row>
    <row r="692" spans="41:43" x14ac:dyDescent="0.3">
      <c r="AO692" s="391"/>
      <c r="AP692" s="11"/>
      <c r="AQ692" s="11"/>
    </row>
    <row r="693" spans="41:43" x14ac:dyDescent="0.3">
      <c r="AO693" s="391"/>
      <c r="AP693" s="11"/>
      <c r="AQ693" s="11"/>
    </row>
    <row r="694" spans="41:43" x14ac:dyDescent="0.3">
      <c r="AO694" s="391"/>
      <c r="AP694" s="11"/>
      <c r="AQ694" s="11"/>
    </row>
    <row r="695" spans="41:43" x14ac:dyDescent="0.3">
      <c r="AO695" s="391"/>
      <c r="AP695" s="11"/>
      <c r="AQ695" s="11"/>
    </row>
    <row r="696" spans="41:43" x14ac:dyDescent="0.3">
      <c r="AO696" s="391"/>
      <c r="AP696" s="11"/>
      <c r="AQ696" s="11"/>
    </row>
    <row r="697" spans="41:43" x14ac:dyDescent="0.3">
      <c r="AO697" s="391"/>
      <c r="AP697" s="11"/>
      <c r="AQ697" s="11"/>
    </row>
    <row r="698" spans="41:43" x14ac:dyDescent="0.3">
      <c r="AO698" s="391"/>
      <c r="AP698" s="11"/>
      <c r="AQ698" s="11"/>
    </row>
    <row r="699" spans="41:43" x14ac:dyDescent="0.3">
      <c r="AO699" s="391"/>
      <c r="AP699" s="11"/>
      <c r="AQ699" s="11"/>
    </row>
    <row r="700" spans="41:43" x14ac:dyDescent="0.3">
      <c r="AO700" s="391"/>
      <c r="AP700" s="11"/>
      <c r="AQ700" s="11"/>
    </row>
    <row r="701" spans="41:43" x14ac:dyDescent="0.3">
      <c r="AO701" s="391"/>
      <c r="AP701" s="11"/>
      <c r="AQ701" s="11"/>
    </row>
    <row r="702" spans="41:43" x14ac:dyDescent="0.3">
      <c r="AO702" s="391"/>
      <c r="AP702" s="11"/>
      <c r="AQ702" s="11"/>
    </row>
    <row r="703" spans="41:43" x14ac:dyDescent="0.3">
      <c r="AO703" s="391"/>
      <c r="AP703" s="11"/>
      <c r="AQ703" s="11"/>
    </row>
    <row r="704" spans="41:43" x14ac:dyDescent="0.3">
      <c r="AO704" s="391"/>
      <c r="AP704" s="11"/>
      <c r="AQ704" s="11"/>
    </row>
    <row r="705" spans="41:43" x14ac:dyDescent="0.3">
      <c r="AO705" s="391"/>
      <c r="AP705" s="11"/>
      <c r="AQ705" s="11"/>
    </row>
    <row r="706" spans="41:43" x14ac:dyDescent="0.3">
      <c r="AO706" s="391"/>
      <c r="AP706" s="11"/>
      <c r="AQ706" s="11"/>
    </row>
    <row r="707" spans="41:43" x14ac:dyDescent="0.3">
      <c r="AO707" s="391"/>
      <c r="AP707" s="11"/>
      <c r="AQ707" s="11"/>
    </row>
    <row r="708" spans="41:43" x14ac:dyDescent="0.3">
      <c r="AO708" s="391"/>
      <c r="AP708" s="11"/>
      <c r="AQ708" s="11"/>
    </row>
    <row r="709" spans="41:43" x14ac:dyDescent="0.3">
      <c r="AO709" s="391"/>
      <c r="AP709" s="11"/>
      <c r="AQ709" s="11"/>
    </row>
    <row r="710" spans="41:43" x14ac:dyDescent="0.3">
      <c r="AO710" s="391"/>
      <c r="AP710" s="11"/>
      <c r="AQ710" s="11"/>
    </row>
    <row r="711" spans="41:43" x14ac:dyDescent="0.3">
      <c r="AO711" s="391"/>
      <c r="AP711" s="11"/>
      <c r="AQ711" s="11"/>
    </row>
    <row r="712" spans="41:43" x14ac:dyDescent="0.3">
      <c r="AO712" s="391"/>
      <c r="AP712" s="11"/>
      <c r="AQ712" s="11"/>
    </row>
    <row r="713" spans="41:43" x14ac:dyDescent="0.3">
      <c r="AO713" s="391"/>
      <c r="AP713" s="11"/>
      <c r="AQ713" s="11"/>
    </row>
    <row r="714" spans="41:43" x14ac:dyDescent="0.3">
      <c r="AO714" s="391"/>
      <c r="AP714" s="11"/>
      <c r="AQ714" s="11"/>
    </row>
    <row r="715" spans="41:43" x14ac:dyDescent="0.3">
      <c r="AO715" s="391"/>
      <c r="AP715" s="11"/>
      <c r="AQ715" s="11"/>
    </row>
    <row r="716" spans="41:43" x14ac:dyDescent="0.3">
      <c r="AO716" s="391"/>
      <c r="AP716" s="11"/>
      <c r="AQ716" s="11"/>
    </row>
    <row r="717" spans="41:43" x14ac:dyDescent="0.3">
      <c r="AO717" s="391"/>
      <c r="AP717" s="11"/>
      <c r="AQ717" s="11"/>
    </row>
    <row r="718" spans="41:43" x14ac:dyDescent="0.3">
      <c r="AO718" s="391"/>
      <c r="AP718" s="11"/>
      <c r="AQ718" s="11"/>
    </row>
    <row r="719" spans="41:43" x14ac:dyDescent="0.3">
      <c r="AO719" s="391"/>
      <c r="AP719" s="11"/>
      <c r="AQ719" s="11"/>
    </row>
    <row r="720" spans="41:43" x14ac:dyDescent="0.3">
      <c r="AO720" s="391"/>
      <c r="AP720" s="11"/>
      <c r="AQ720" s="11"/>
    </row>
    <row r="721" spans="41:43" x14ac:dyDescent="0.3">
      <c r="AO721" s="391"/>
      <c r="AP721" s="11"/>
      <c r="AQ721" s="11"/>
    </row>
    <row r="722" spans="41:43" x14ac:dyDescent="0.3">
      <c r="AO722" s="391"/>
      <c r="AP722" s="11"/>
      <c r="AQ722" s="11"/>
    </row>
    <row r="723" spans="41:43" x14ac:dyDescent="0.3">
      <c r="AO723" s="391"/>
      <c r="AP723" s="11"/>
      <c r="AQ723" s="11"/>
    </row>
    <row r="724" spans="41:43" x14ac:dyDescent="0.3">
      <c r="AO724" s="391"/>
      <c r="AP724" s="11"/>
      <c r="AQ724" s="11"/>
    </row>
    <row r="725" spans="41:43" x14ac:dyDescent="0.3">
      <c r="AO725" s="391"/>
      <c r="AP725" s="11"/>
      <c r="AQ725" s="11"/>
    </row>
    <row r="726" spans="41:43" x14ac:dyDescent="0.3">
      <c r="AO726" s="391"/>
      <c r="AP726" s="11"/>
      <c r="AQ726" s="11"/>
    </row>
    <row r="727" spans="41:43" x14ac:dyDescent="0.3">
      <c r="AO727" s="391"/>
      <c r="AP727" s="11"/>
      <c r="AQ727" s="11"/>
    </row>
    <row r="728" spans="41:43" x14ac:dyDescent="0.3">
      <c r="AO728" s="391"/>
      <c r="AP728" s="11"/>
      <c r="AQ728" s="11"/>
    </row>
    <row r="729" spans="41:43" x14ac:dyDescent="0.3">
      <c r="AO729" s="391"/>
      <c r="AP729" s="11"/>
      <c r="AQ729" s="11"/>
    </row>
    <row r="730" spans="41:43" x14ac:dyDescent="0.3">
      <c r="AO730" s="391"/>
      <c r="AP730" s="11"/>
      <c r="AQ730" s="11"/>
    </row>
    <row r="731" spans="41:43" x14ac:dyDescent="0.3">
      <c r="AO731" s="391"/>
      <c r="AP731" s="11"/>
      <c r="AQ731" s="11"/>
    </row>
    <row r="732" spans="41:43" x14ac:dyDescent="0.3">
      <c r="AO732" s="391"/>
      <c r="AP732" s="11"/>
      <c r="AQ732" s="11"/>
    </row>
    <row r="733" spans="41:43" x14ac:dyDescent="0.3">
      <c r="AO733" s="391"/>
      <c r="AP733" s="11"/>
      <c r="AQ733" s="11"/>
    </row>
    <row r="734" spans="41:43" x14ac:dyDescent="0.3">
      <c r="AO734" s="391"/>
      <c r="AP734" s="11"/>
      <c r="AQ734" s="11"/>
    </row>
    <row r="735" spans="41:43" x14ac:dyDescent="0.3">
      <c r="AO735" s="391"/>
      <c r="AP735" s="11"/>
      <c r="AQ735" s="11"/>
    </row>
    <row r="736" spans="41:43" x14ac:dyDescent="0.3">
      <c r="AO736" s="391"/>
      <c r="AP736" s="11"/>
      <c r="AQ736" s="11"/>
    </row>
    <row r="737" spans="41:43" x14ac:dyDescent="0.3">
      <c r="AO737" s="391"/>
      <c r="AP737" s="11"/>
      <c r="AQ737" s="11"/>
    </row>
    <row r="738" spans="41:43" x14ac:dyDescent="0.3">
      <c r="AO738" s="391"/>
      <c r="AP738" s="11"/>
      <c r="AQ738" s="11"/>
    </row>
    <row r="739" spans="41:43" x14ac:dyDescent="0.3">
      <c r="AO739" s="391"/>
      <c r="AP739" s="11"/>
      <c r="AQ739" s="11"/>
    </row>
    <row r="740" spans="41:43" x14ac:dyDescent="0.3">
      <c r="AO740" s="391"/>
      <c r="AP740" s="11"/>
      <c r="AQ740" s="11"/>
    </row>
    <row r="741" spans="41:43" x14ac:dyDescent="0.3">
      <c r="AO741" s="391"/>
      <c r="AP741" s="11"/>
      <c r="AQ741" s="11"/>
    </row>
    <row r="742" spans="41:43" x14ac:dyDescent="0.3">
      <c r="AO742" s="391"/>
      <c r="AP742" s="11"/>
      <c r="AQ742" s="11"/>
    </row>
    <row r="743" spans="41:43" x14ac:dyDescent="0.3">
      <c r="AO743" s="391"/>
      <c r="AP743" s="11"/>
      <c r="AQ743" s="11"/>
    </row>
    <row r="744" spans="41:43" x14ac:dyDescent="0.3">
      <c r="AO744" s="391"/>
      <c r="AP744" s="11"/>
      <c r="AQ744" s="11"/>
    </row>
    <row r="745" spans="41:43" x14ac:dyDescent="0.3">
      <c r="AO745" s="391"/>
      <c r="AP745" s="11"/>
      <c r="AQ745" s="11"/>
    </row>
    <row r="746" spans="41:43" x14ac:dyDescent="0.3">
      <c r="AO746" s="391"/>
      <c r="AP746" s="11"/>
      <c r="AQ746" s="11"/>
    </row>
    <row r="747" spans="41:43" x14ac:dyDescent="0.3">
      <c r="AO747" s="391"/>
      <c r="AP747" s="11"/>
      <c r="AQ747" s="11"/>
    </row>
    <row r="748" spans="41:43" x14ac:dyDescent="0.3">
      <c r="AO748" s="391"/>
      <c r="AP748" s="11"/>
      <c r="AQ748" s="11"/>
    </row>
    <row r="749" spans="41:43" x14ac:dyDescent="0.3">
      <c r="AO749" s="391"/>
      <c r="AP749" s="11"/>
      <c r="AQ749" s="11"/>
    </row>
    <row r="750" spans="41:43" x14ac:dyDescent="0.3">
      <c r="AO750" s="391"/>
      <c r="AP750" s="11"/>
      <c r="AQ750" s="11"/>
    </row>
    <row r="751" spans="41:43" x14ac:dyDescent="0.3">
      <c r="AO751" s="391"/>
      <c r="AP751" s="11"/>
      <c r="AQ751" s="11"/>
    </row>
    <row r="752" spans="41:43" x14ac:dyDescent="0.3">
      <c r="AO752" s="391"/>
      <c r="AP752" s="11"/>
      <c r="AQ752" s="11"/>
    </row>
    <row r="753" spans="41:43" x14ac:dyDescent="0.3">
      <c r="AO753" s="391"/>
      <c r="AP753" s="11"/>
      <c r="AQ753" s="11"/>
    </row>
    <row r="754" spans="41:43" x14ac:dyDescent="0.3">
      <c r="AO754" s="391"/>
      <c r="AP754" s="11"/>
      <c r="AQ754" s="11"/>
    </row>
    <row r="755" spans="41:43" x14ac:dyDescent="0.3">
      <c r="AO755" s="391"/>
      <c r="AP755" s="11"/>
      <c r="AQ755" s="11"/>
    </row>
    <row r="756" spans="41:43" x14ac:dyDescent="0.3">
      <c r="AO756" s="391"/>
      <c r="AP756" s="11"/>
      <c r="AQ756" s="11"/>
    </row>
    <row r="757" spans="41:43" x14ac:dyDescent="0.3">
      <c r="AO757" s="391"/>
      <c r="AP757" s="11"/>
      <c r="AQ757" s="11"/>
    </row>
    <row r="758" spans="41:43" x14ac:dyDescent="0.3">
      <c r="AO758" s="391"/>
      <c r="AP758" s="11"/>
      <c r="AQ758" s="11"/>
    </row>
    <row r="759" spans="41:43" x14ac:dyDescent="0.3">
      <c r="AO759" s="391"/>
      <c r="AP759" s="11"/>
      <c r="AQ759" s="11"/>
    </row>
    <row r="760" spans="41:43" x14ac:dyDescent="0.3">
      <c r="AO760" s="391"/>
      <c r="AP760" s="11"/>
      <c r="AQ760" s="11"/>
    </row>
    <row r="761" spans="41:43" x14ac:dyDescent="0.3">
      <c r="AO761" s="391"/>
      <c r="AP761" s="11"/>
      <c r="AQ761" s="11"/>
    </row>
    <row r="762" spans="41:43" x14ac:dyDescent="0.3">
      <c r="AO762" s="391"/>
      <c r="AP762" s="11"/>
      <c r="AQ762" s="11"/>
    </row>
    <row r="763" spans="41:43" x14ac:dyDescent="0.3">
      <c r="AO763" s="391"/>
      <c r="AP763" s="11"/>
      <c r="AQ763" s="11"/>
    </row>
    <row r="764" spans="41:43" x14ac:dyDescent="0.3">
      <c r="AO764" s="391"/>
      <c r="AP764" s="11"/>
      <c r="AQ764" s="11"/>
    </row>
    <row r="765" spans="41:43" x14ac:dyDescent="0.3">
      <c r="AO765" s="391"/>
      <c r="AP765" s="11"/>
      <c r="AQ765" s="11"/>
    </row>
    <row r="766" spans="41:43" x14ac:dyDescent="0.3">
      <c r="AO766" s="391"/>
      <c r="AP766" s="11"/>
      <c r="AQ766" s="11"/>
    </row>
    <row r="767" spans="41:43" x14ac:dyDescent="0.3">
      <c r="AO767" s="391"/>
      <c r="AP767" s="11"/>
      <c r="AQ767" s="11"/>
    </row>
    <row r="768" spans="41:43" x14ac:dyDescent="0.3">
      <c r="AO768" s="391"/>
      <c r="AP768" s="11"/>
      <c r="AQ768" s="11"/>
    </row>
    <row r="769" spans="41:43" x14ac:dyDescent="0.3">
      <c r="AO769" s="391"/>
      <c r="AP769" s="11"/>
      <c r="AQ769" s="11"/>
    </row>
    <row r="770" spans="41:43" x14ac:dyDescent="0.3">
      <c r="AO770" s="391"/>
      <c r="AP770" s="11"/>
      <c r="AQ770" s="11"/>
    </row>
    <row r="771" spans="41:43" x14ac:dyDescent="0.3">
      <c r="AO771" s="391"/>
      <c r="AP771" s="11"/>
      <c r="AQ771" s="11"/>
    </row>
    <row r="772" spans="41:43" x14ac:dyDescent="0.3">
      <c r="AO772" s="391"/>
      <c r="AP772" s="11"/>
      <c r="AQ772" s="11"/>
    </row>
    <row r="773" spans="41:43" x14ac:dyDescent="0.3">
      <c r="AO773" s="391"/>
      <c r="AP773" s="11"/>
      <c r="AQ773" s="11"/>
    </row>
    <row r="774" spans="41:43" x14ac:dyDescent="0.3">
      <c r="AO774" s="391"/>
      <c r="AP774" s="11"/>
      <c r="AQ774" s="11"/>
    </row>
    <row r="775" spans="41:43" x14ac:dyDescent="0.3">
      <c r="AO775" s="391"/>
      <c r="AP775" s="11"/>
      <c r="AQ775" s="11"/>
    </row>
    <row r="776" spans="41:43" x14ac:dyDescent="0.3">
      <c r="AO776" s="391"/>
      <c r="AP776" s="11"/>
      <c r="AQ776" s="11"/>
    </row>
    <row r="777" spans="41:43" x14ac:dyDescent="0.3">
      <c r="AO777" s="391"/>
      <c r="AP777" s="11"/>
      <c r="AQ777" s="11"/>
    </row>
    <row r="778" spans="41:43" x14ac:dyDescent="0.3">
      <c r="AO778" s="391"/>
      <c r="AP778" s="11"/>
      <c r="AQ778" s="11"/>
    </row>
    <row r="779" spans="41:43" x14ac:dyDescent="0.3">
      <c r="AO779" s="391"/>
      <c r="AP779" s="11"/>
      <c r="AQ779" s="11"/>
    </row>
    <row r="780" spans="41:43" x14ac:dyDescent="0.3">
      <c r="AO780" s="391"/>
      <c r="AP780" s="11"/>
      <c r="AQ780" s="11"/>
    </row>
    <row r="781" spans="41:43" x14ac:dyDescent="0.3">
      <c r="AO781" s="391"/>
      <c r="AP781" s="11"/>
      <c r="AQ781" s="11"/>
    </row>
    <row r="782" spans="41:43" x14ac:dyDescent="0.3">
      <c r="AO782" s="391"/>
      <c r="AP782" s="11"/>
      <c r="AQ782" s="11"/>
    </row>
    <row r="783" spans="41:43" x14ac:dyDescent="0.3">
      <c r="AO783" s="391"/>
      <c r="AP783" s="11"/>
      <c r="AQ783" s="11"/>
    </row>
    <row r="784" spans="41:43" x14ac:dyDescent="0.3">
      <c r="AO784" s="391"/>
      <c r="AP784" s="11"/>
      <c r="AQ784" s="11"/>
    </row>
    <row r="785" spans="41:43" x14ac:dyDescent="0.3">
      <c r="AO785" s="391"/>
      <c r="AP785" s="11"/>
      <c r="AQ785" s="11"/>
    </row>
    <row r="786" spans="41:43" x14ac:dyDescent="0.3">
      <c r="AO786" s="391"/>
      <c r="AP786" s="11"/>
      <c r="AQ786" s="11"/>
    </row>
    <row r="787" spans="41:43" x14ac:dyDescent="0.3">
      <c r="AO787" s="391"/>
      <c r="AP787" s="11"/>
      <c r="AQ787" s="11"/>
    </row>
    <row r="788" spans="41:43" x14ac:dyDescent="0.3">
      <c r="AO788" s="391"/>
      <c r="AP788" s="11"/>
      <c r="AQ788" s="11"/>
    </row>
    <row r="789" spans="41:43" x14ac:dyDescent="0.3">
      <c r="AO789" s="391"/>
      <c r="AP789" s="11"/>
      <c r="AQ789" s="11"/>
    </row>
    <row r="790" spans="41:43" x14ac:dyDescent="0.3">
      <c r="AO790" s="391"/>
      <c r="AP790" s="11"/>
      <c r="AQ790" s="11"/>
    </row>
    <row r="791" spans="41:43" x14ac:dyDescent="0.3">
      <c r="AO791" s="391"/>
      <c r="AP791" s="11"/>
      <c r="AQ791" s="11"/>
    </row>
    <row r="792" spans="41:43" x14ac:dyDescent="0.3">
      <c r="AO792" s="391"/>
      <c r="AP792" s="11"/>
      <c r="AQ792" s="11"/>
    </row>
    <row r="793" spans="41:43" x14ac:dyDescent="0.3">
      <c r="AO793" s="391"/>
      <c r="AP793" s="11"/>
      <c r="AQ793" s="11"/>
    </row>
    <row r="794" spans="41:43" x14ac:dyDescent="0.3">
      <c r="AO794" s="391"/>
      <c r="AP794" s="11"/>
      <c r="AQ794" s="11"/>
    </row>
    <row r="795" spans="41:43" x14ac:dyDescent="0.3">
      <c r="AO795" s="391"/>
      <c r="AP795" s="11"/>
      <c r="AQ795" s="11"/>
    </row>
    <row r="796" spans="41:43" x14ac:dyDescent="0.3">
      <c r="AO796" s="391"/>
      <c r="AP796" s="11"/>
      <c r="AQ796" s="11"/>
    </row>
    <row r="797" spans="41:43" x14ac:dyDescent="0.3">
      <c r="AO797" s="391"/>
      <c r="AP797" s="11"/>
      <c r="AQ797" s="11"/>
    </row>
    <row r="798" spans="41:43" x14ac:dyDescent="0.3">
      <c r="AO798" s="391"/>
      <c r="AP798" s="11"/>
      <c r="AQ798" s="11"/>
    </row>
    <row r="799" spans="41:43" x14ac:dyDescent="0.3">
      <c r="AO799" s="391"/>
      <c r="AP799" s="11"/>
      <c r="AQ799" s="11"/>
    </row>
    <row r="800" spans="41:43" x14ac:dyDescent="0.3">
      <c r="AO800" s="391"/>
      <c r="AP800" s="11"/>
      <c r="AQ800" s="11"/>
    </row>
    <row r="801" spans="41:43" x14ac:dyDescent="0.3">
      <c r="AO801" s="391"/>
      <c r="AP801" s="11"/>
      <c r="AQ801" s="11"/>
    </row>
    <row r="802" spans="41:43" x14ac:dyDescent="0.3">
      <c r="AO802" s="391"/>
      <c r="AP802" s="11"/>
      <c r="AQ802" s="11"/>
    </row>
    <row r="803" spans="41:43" x14ac:dyDescent="0.3">
      <c r="AO803" s="391"/>
      <c r="AP803" s="11"/>
      <c r="AQ803" s="11"/>
    </row>
    <row r="804" spans="41:43" x14ac:dyDescent="0.3">
      <c r="AO804" s="391"/>
      <c r="AP804" s="11"/>
      <c r="AQ804" s="11"/>
    </row>
    <row r="805" spans="41:43" x14ac:dyDescent="0.3">
      <c r="AO805" s="391"/>
      <c r="AP805" s="11"/>
      <c r="AQ805" s="11"/>
    </row>
    <row r="806" spans="41:43" x14ac:dyDescent="0.3">
      <c r="AO806" s="391"/>
      <c r="AP806" s="11"/>
      <c r="AQ806" s="11"/>
    </row>
    <row r="807" spans="41:43" x14ac:dyDescent="0.3">
      <c r="AO807" s="391"/>
      <c r="AP807" s="11"/>
      <c r="AQ807" s="11"/>
    </row>
    <row r="808" spans="41:43" x14ac:dyDescent="0.3">
      <c r="AO808" s="391"/>
      <c r="AP808" s="11"/>
      <c r="AQ808" s="11"/>
    </row>
    <row r="809" spans="41:43" x14ac:dyDescent="0.3">
      <c r="AO809" s="391"/>
      <c r="AP809" s="11"/>
      <c r="AQ809" s="11"/>
    </row>
    <row r="810" spans="41:43" x14ac:dyDescent="0.3">
      <c r="AO810" s="391"/>
      <c r="AP810" s="11"/>
      <c r="AQ810" s="11"/>
    </row>
    <row r="811" spans="41:43" x14ac:dyDescent="0.3">
      <c r="AO811" s="391"/>
      <c r="AP811" s="11"/>
      <c r="AQ811" s="11"/>
    </row>
    <row r="812" spans="41:43" x14ac:dyDescent="0.3">
      <c r="AO812" s="391"/>
      <c r="AP812" s="11"/>
      <c r="AQ812" s="11"/>
    </row>
    <row r="813" spans="41:43" x14ac:dyDescent="0.3">
      <c r="AO813" s="391"/>
      <c r="AP813" s="11"/>
      <c r="AQ813" s="11"/>
    </row>
    <row r="814" spans="41:43" x14ac:dyDescent="0.3">
      <c r="AO814" s="391"/>
      <c r="AP814" s="11"/>
      <c r="AQ814" s="11"/>
    </row>
    <row r="815" spans="41:43" x14ac:dyDescent="0.3">
      <c r="AO815" s="391"/>
      <c r="AP815" s="11"/>
      <c r="AQ815" s="11"/>
    </row>
    <row r="816" spans="41:43" x14ac:dyDescent="0.3">
      <c r="AO816" s="391"/>
      <c r="AP816" s="11"/>
      <c r="AQ816" s="11"/>
    </row>
    <row r="817" spans="41:43" x14ac:dyDescent="0.3">
      <c r="AO817" s="391"/>
      <c r="AP817" s="11"/>
      <c r="AQ817" s="11"/>
    </row>
    <row r="818" spans="41:43" x14ac:dyDescent="0.3">
      <c r="AO818" s="391"/>
      <c r="AP818" s="11"/>
      <c r="AQ818" s="11"/>
    </row>
    <row r="819" spans="41:43" x14ac:dyDescent="0.3">
      <c r="AO819" s="391"/>
      <c r="AP819" s="11"/>
      <c r="AQ819" s="11"/>
    </row>
    <row r="820" spans="41:43" x14ac:dyDescent="0.3">
      <c r="AO820" s="391"/>
      <c r="AP820" s="11"/>
      <c r="AQ820" s="11"/>
    </row>
    <row r="821" spans="41:43" x14ac:dyDescent="0.3">
      <c r="AO821" s="391"/>
      <c r="AP821" s="11"/>
      <c r="AQ821" s="11"/>
    </row>
    <row r="822" spans="41:43" x14ac:dyDescent="0.3">
      <c r="AO822" s="391"/>
      <c r="AP822" s="11"/>
      <c r="AQ822" s="11"/>
    </row>
    <row r="823" spans="41:43" x14ac:dyDescent="0.3">
      <c r="AO823" s="391"/>
      <c r="AP823" s="11"/>
      <c r="AQ823" s="11"/>
    </row>
    <row r="824" spans="41:43" x14ac:dyDescent="0.3">
      <c r="AO824" s="391"/>
      <c r="AP824" s="11"/>
      <c r="AQ824" s="11"/>
    </row>
    <row r="825" spans="41:43" x14ac:dyDescent="0.3">
      <c r="AO825" s="391"/>
      <c r="AP825" s="11"/>
      <c r="AQ825" s="11"/>
    </row>
    <row r="826" spans="41:43" x14ac:dyDescent="0.3">
      <c r="AO826" s="391"/>
      <c r="AP826" s="11"/>
      <c r="AQ826" s="11"/>
    </row>
    <row r="827" spans="41:43" x14ac:dyDescent="0.3">
      <c r="AO827" s="391"/>
      <c r="AP827" s="11"/>
      <c r="AQ827" s="11"/>
    </row>
    <row r="828" spans="41:43" x14ac:dyDescent="0.3">
      <c r="AO828" s="391"/>
      <c r="AP828" s="11"/>
      <c r="AQ828" s="11"/>
    </row>
    <row r="829" spans="41:43" x14ac:dyDescent="0.3">
      <c r="AO829" s="391"/>
      <c r="AP829" s="11"/>
      <c r="AQ829" s="11"/>
    </row>
    <row r="830" spans="41:43" x14ac:dyDescent="0.3">
      <c r="AO830" s="391"/>
      <c r="AP830" s="11"/>
      <c r="AQ830" s="11"/>
    </row>
    <row r="831" spans="41:43" x14ac:dyDescent="0.3">
      <c r="AO831" s="391"/>
      <c r="AP831" s="11"/>
      <c r="AQ831" s="11"/>
    </row>
    <row r="832" spans="41:43" x14ac:dyDescent="0.3">
      <c r="AO832" s="391"/>
      <c r="AP832" s="11"/>
      <c r="AQ832" s="11"/>
    </row>
    <row r="833" spans="41:43" x14ac:dyDescent="0.3">
      <c r="AO833" s="391"/>
      <c r="AP833" s="11"/>
      <c r="AQ833" s="11"/>
    </row>
    <row r="834" spans="41:43" x14ac:dyDescent="0.3">
      <c r="AO834" s="391"/>
      <c r="AP834" s="11"/>
      <c r="AQ834" s="11"/>
    </row>
    <row r="835" spans="41:43" x14ac:dyDescent="0.3">
      <c r="AO835" s="391"/>
      <c r="AP835" s="11"/>
      <c r="AQ835" s="11"/>
    </row>
    <row r="836" spans="41:43" x14ac:dyDescent="0.3">
      <c r="AO836" s="391"/>
      <c r="AP836" s="11"/>
      <c r="AQ836" s="11"/>
    </row>
    <row r="837" spans="41:43" x14ac:dyDescent="0.3">
      <c r="AO837" s="391"/>
      <c r="AP837" s="11"/>
      <c r="AQ837" s="11"/>
    </row>
    <row r="838" spans="41:43" x14ac:dyDescent="0.3">
      <c r="AO838" s="391"/>
      <c r="AP838" s="11"/>
      <c r="AQ838" s="11"/>
    </row>
    <row r="839" spans="41:43" x14ac:dyDescent="0.3">
      <c r="AO839" s="391"/>
      <c r="AP839" s="11"/>
      <c r="AQ839" s="11"/>
    </row>
    <row r="840" spans="41:43" x14ac:dyDescent="0.3">
      <c r="AO840" s="391"/>
      <c r="AP840" s="11"/>
      <c r="AQ840" s="11"/>
    </row>
    <row r="841" spans="41:43" x14ac:dyDescent="0.3">
      <c r="AO841" s="391"/>
      <c r="AP841" s="11"/>
      <c r="AQ841" s="11"/>
    </row>
    <row r="842" spans="41:43" x14ac:dyDescent="0.3">
      <c r="AO842" s="391"/>
      <c r="AP842" s="11"/>
      <c r="AQ842" s="11"/>
    </row>
    <row r="843" spans="41:43" x14ac:dyDescent="0.3">
      <c r="AO843" s="391"/>
      <c r="AP843" s="11"/>
      <c r="AQ843" s="11"/>
    </row>
    <row r="844" spans="41:43" x14ac:dyDescent="0.3">
      <c r="AO844" s="391"/>
      <c r="AP844" s="11"/>
      <c r="AQ844" s="11"/>
    </row>
    <row r="845" spans="41:43" x14ac:dyDescent="0.3">
      <c r="AO845" s="391"/>
      <c r="AP845" s="11"/>
      <c r="AQ845" s="11"/>
    </row>
    <row r="846" spans="41:43" x14ac:dyDescent="0.3">
      <c r="AO846" s="391"/>
      <c r="AP846" s="11"/>
      <c r="AQ846" s="11"/>
    </row>
    <row r="847" spans="41:43" x14ac:dyDescent="0.3">
      <c r="AO847" s="391"/>
      <c r="AP847" s="11"/>
      <c r="AQ847" s="11"/>
    </row>
    <row r="848" spans="41:43" x14ac:dyDescent="0.3">
      <c r="AO848" s="391"/>
      <c r="AP848" s="11"/>
      <c r="AQ848" s="11"/>
    </row>
    <row r="849" spans="41:43" x14ac:dyDescent="0.3">
      <c r="AO849" s="391"/>
      <c r="AP849" s="11"/>
      <c r="AQ849" s="11"/>
    </row>
    <row r="850" spans="41:43" x14ac:dyDescent="0.3">
      <c r="AO850" s="391"/>
      <c r="AP850" s="11"/>
      <c r="AQ850" s="11"/>
    </row>
    <row r="851" spans="41:43" x14ac:dyDescent="0.3">
      <c r="AO851" s="391"/>
      <c r="AP851" s="11"/>
      <c r="AQ851" s="11"/>
    </row>
    <row r="852" spans="41:43" x14ac:dyDescent="0.3">
      <c r="AO852" s="391"/>
      <c r="AP852" s="11"/>
      <c r="AQ852" s="11"/>
    </row>
    <row r="853" spans="41:43" x14ac:dyDescent="0.3">
      <c r="AO853" s="391"/>
      <c r="AP853" s="11"/>
      <c r="AQ853" s="11"/>
    </row>
    <row r="854" spans="41:43" x14ac:dyDescent="0.3">
      <c r="AO854" s="391"/>
      <c r="AP854" s="11"/>
      <c r="AQ854" s="11"/>
    </row>
    <row r="855" spans="41:43" x14ac:dyDescent="0.3">
      <c r="AO855" s="391"/>
      <c r="AP855" s="11"/>
      <c r="AQ855" s="11"/>
    </row>
    <row r="856" spans="41:43" x14ac:dyDescent="0.3">
      <c r="AO856" s="391"/>
      <c r="AP856" s="11"/>
      <c r="AQ856" s="11"/>
    </row>
    <row r="857" spans="41:43" x14ac:dyDescent="0.3">
      <c r="AO857" s="391"/>
      <c r="AP857" s="11"/>
      <c r="AQ857" s="11"/>
    </row>
    <row r="858" spans="41:43" x14ac:dyDescent="0.3">
      <c r="AO858" s="391"/>
      <c r="AP858" s="11"/>
      <c r="AQ858" s="11"/>
    </row>
    <row r="859" spans="41:43" x14ac:dyDescent="0.3">
      <c r="AO859" s="391"/>
      <c r="AP859" s="11"/>
      <c r="AQ859" s="11"/>
    </row>
    <row r="860" spans="41:43" x14ac:dyDescent="0.3">
      <c r="AO860" s="391"/>
      <c r="AP860" s="11"/>
      <c r="AQ860" s="11"/>
    </row>
    <row r="861" spans="41:43" x14ac:dyDescent="0.3">
      <c r="AO861" s="391"/>
      <c r="AP861" s="11"/>
      <c r="AQ861" s="11"/>
    </row>
    <row r="862" spans="41:43" x14ac:dyDescent="0.3">
      <c r="AO862" s="391"/>
      <c r="AP862" s="11"/>
      <c r="AQ862" s="11"/>
    </row>
    <row r="863" spans="41:43" x14ac:dyDescent="0.3">
      <c r="AO863" s="391"/>
      <c r="AP863" s="11"/>
      <c r="AQ863" s="11"/>
    </row>
    <row r="864" spans="41:43" x14ac:dyDescent="0.3">
      <c r="AO864" s="391"/>
      <c r="AP864" s="11"/>
      <c r="AQ864" s="11"/>
    </row>
    <row r="865" spans="41:43" x14ac:dyDescent="0.3">
      <c r="AO865" s="391"/>
      <c r="AP865" s="11"/>
      <c r="AQ865" s="11"/>
    </row>
    <row r="866" spans="41:43" x14ac:dyDescent="0.3">
      <c r="AO866" s="391"/>
      <c r="AP866" s="11"/>
      <c r="AQ866" s="11"/>
    </row>
    <row r="867" spans="41:43" x14ac:dyDescent="0.3">
      <c r="AO867" s="391"/>
      <c r="AP867" s="11"/>
      <c r="AQ867" s="11"/>
    </row>
    <row r="868" spans="41:43" x14ac:dyDescent="0.3">
      <c r="AO868" s="391"/>
      <c r="AP868" s="11"/>
      <c r="AQ868" s="11"/>
    </row>
    <row r="869" spans="41:43" x14ac:dyDescent="0.3">
      <c r="AO869" s="391"/>
      <c r="AP869" s="11"/>
      <c r="AQ869" s="11"/>
    </row>
    <row r="870" spans="41:43" x14ac:dyDescent="0.3">
      <c r="AO870" s="391"/>
      <c r="AP870" s="11"/>
      <c r="AQ870" s="11"/>
    </row>
    <row r="871" spans="41:43" x14ac:dyDescent="0.3">
      <c r="AO871" s="391"/>
      <c r="AP871" s="11"/>
      <c r="AQ871" s="11"/>
    </row>
    <row r="872" spans="41:43" x14ac:dyDescent="0.3">
      <c r="AO872" s="391"/>
      <c r="AP872" s="11"/>
      <c r="AQ872" s="11"/>
    </row>
    <row r="873" spans="41:43" x14ac:dyDescent="0.3">
      <c r="AO873" s="391"/>
      <c r="AP873" s="11"/>
      <c r="AQ873" s="11"/>
    </row>
    <row r="874" spans="41:43" x14ac:dyDescent="0.3">
      <c r="AO874" s="391"/>
      <c r="AP874" s="11"/>
      <c r="AQ874" s="11"/>
    </row>
    <row r="875" spans="41:43" x14ac:dyDescent="0.3">
      <c r="AO875" s="391"/>
      <c r="AP875" s="11"/>
      <c r="AQ875" s="11"/>
    </row>
    <row r="876" spans="41:43" x14ac:dyDescent="0.3">
      <c r="AO876" s="391"/>
      <c r="AP876" s="11"/>
      <c r="AQ876" s="11"/>
    </row>
    <row r="877" spans="41:43" x14ac:dyDescent="0.3">
      <c r="AO877" s="391"/>
      <c r="AP877" s="11"/>
      <c r="AQ877" s="11"/>
    </row>
    <row r="878" spans="41:43" x14ac:dyDescent="0.3">
      <c r="AO878" s="391"/>
      <c r="AP878" s="11"/>
      <c r="AQ878" s="11"/>
    </row>
    <row r="879" spans="41:43" x14ac:dyDescent="0.3">
      <c r="AO879" s="391"/>
      <c r="AP879" s="11"/>
      <c r="AQ879" s="11"/>
    </row>
    <row r="880" spans="41:43" x14ac:dyDescent="0.3">
      <c r="AO880" s="391"/>
      <c r="AP880" s="11"/>
      <c r="AQ880" s="11"/>
    </row>
    <row r="881" spans="41:43" x14ac:dyDescent="0.3">
      <c r="AO881" s="391"/>
      <c r="AP881" s="11"/>
      <c r="AQ881" s="11"/>
    </row>
    <row r="882" spans="41:43" x14ac:dyDescent="0.3">
      <c r="AO882" s="391"/>
      <c r="AP882" s="11"/>
      <c r="AQ882" s="11"/>
    </row>
    <row r="883" spans="41:43" x14ac:dyDescent="0.3">
      <c r="AO883" s="391"/>
      <c r="AP883" s="11"/>
      <c r="AQ883" s="11"/>
    </row>
    <row r="884" spans="41:43" x14ac:dyDescent="0.3">
      <c r="AO884" s="391"/>
      <c r="AP884" s="11"/>
      <c r="AQ884" s="11"/>
    </row>
    <row r="885" spans="41:43" x14ac:dyDescent="0.3">
      <c r="AO885" s="391"/>
      <c r="AP885" s="11"/>
      <c r="AQ885" s="11"/>
    </row>
    <row r="886" spans="41:43" x14ac:dyDescent="0.3">
      <c r="AO886" s="391"/>
      <c r="AP886" s="11"/>
      <c r="AQ886" s="11"/>
    </row>
    <row r="887" spans="41:43" x14ac:dyDescent="0.3">
      <c r="AO887" s="391"/>
      <c r="AP887" s="11"/>
      <c r="AQ887" s="11"/>
    </row>
    <row r="888" spans="41:43" x14ac:dyDescent="0.3">
      <c r="AO888" s="391"/>
      <c r="AP888" s="11"/>
      <c r="AQ888" s="11"/>
    </row>
    <row r="889" spans="41:43" x14ac:dyDescent="0.3">
      <c r="AO889" s="391"/>
      <c r="AP889" s="11"/>
      <c r="AQ889" s="11"/>
    </row>
    <row r="890" spans="41:43" x14ac:dyDescent="0.3">
      <c r="AO890" s="391"/>
      <c r="AP890" s="11"/>
      <c r="AQ890" s="11"/>
    </row>
    <row r="891" spans="41:43" x14ac:dyDescent="0.3">
      <c r="AO891" s="391"/>
      <c r="AP891" s="11"/>
      <c r="AQ891" s="11"/>
    </row>
    <row r="892" spans="41:43" x14ac:dyDescent="0.3">
      <c r="AO892" s="391"/>
      <c r="AP892" s="11"/>
      <c r="AQ892" s="11"/>
    </row>
    <row r="893" spans="41:43" x14ac:dyDescent="0.3">
      <c r="AO893" s="391"/>
      <c r="AP893" s="11"/>
      <c r="AQ893" s="11"/>
    </row>
    <row r="894" spans="41:43" x14ac:dyDescent="0.3">
      <c r="AO894" s="391"/>
      <c r="AP894" s="11"/>
      <c r="AQ894" s="11"/>
    </row>
    <row r="895" spans="41:43" x14ac:dyDescent="0.3">
      <c r="AO895" s="391"/>
      <c r="AP895" s="11"/>
      <c r="AQ895" s="11"/>
    </row>
    <row r="896" spans="41:43" x14ac:dyDescent="0.3">
      <c r="AO896" s="391"/>
      <c r="AP896" s="11"/>
      <c r="AQ896" s="11"/>
    </row>
    <row r="897" spans="41:43" x14ac:dyDescent="0.3">
      <c r="AO897" s="391"/>
      <c r="AP897" s="11"/>
      <c r="AQ897" s="11"/>
    </row>
    <row r="898" spans="41:43" x14ac:dyDescent="0.3">
      <c r="AO898" s="391"/>
      <c r="AP898" s="11"/>
      <c r="AQ898" s="11"/>
    </row>
    <row r="899" spans="41:43" x14ac:dyDescent="0.3">
      <c r="AO899" s="391"/>
      <c r="AP899" s="11"/>
      <c r="AQ899" s="11"/>
    </row>
    <row r="900" spans="41:43" x14ac:dyDescent="0.3">
      <c r="AO900" s="391"/>
      <c r="AP900" s="11"/>
      <c r="AQ900" s="11"/>
    </row>
    <row r="901" spans="41:43" x14ac:dyDescent="0.3">
      <c r="AO901" s="391"/>
      <c r="AP901" s="11"/>
      <c r="AQ901" s="11"/>
    </row>
    <row r="902" spans="41:43" x14ac:dyDescent="0.3">
      <c r="AO902" s="391"/>
      <c r="AP902" s="11"/>
      <c r="AQ902" s="11"/>
    </row>
    <row r="903" spans="41:43" x14ac:dyDescent="0.3">
      <c r="AO903" s="391"/>
      <c r="AP903" s="11"/>
      <c r="AQ903" s="11"/>
    </row>
    <row r="904" spans="41:43" x14ac:dyDescent="0.3">
      <c r="AO904" s="391"/>
      <c r="AP904" s="11"/>
      <c r="AQ904" s="11"/>
    </row>
    <row r="905" spans="41:43" x14ac:dyDescent="0.3">
      <c r="AO905" s="391"/>
      <c r="AP905" s="11"/>
      <c r="AQ905" s="11"/>
    </row>
    <row r="906" spans="41:43" x14ac:dyDescent="0.3">
      <c r="AO906" s="391"/>
      <c r="AP906" s="11"/>
      <c r="AQ906" s="11"/>
    </row>
    <row r="907" spans="41:43" x14ac:dyDescent="0.3">
      <c r="AO907" s="391"/>
      <c r="AP907" s="11"/>
      <c r="AQ907" s="11"/>
    </row>
    <row r="908" spans="41:43" x14ac:dyDescent="0.3">
      <c r="AO908" s="391"/>
      <c r="AP908" s="11"/>
      <c r="AQ908" s="11"/>
    </row>
    <row r="909" spans="41:43" x14ac:dyDescent="0.3">
      <c r="AO909" s="391"/>
      <c r="AP909" s="11"/>
      <c r="AQ909" s="11"/>
    </row>
    <row r="910" spans="41:43" x14ac:dyDescent="0.3">
      <c r="AO910" s="391"/>
      <c r="AP910" s="11"/>
      <c r="AQ910" s="11"/>
    </row>
    <row r="911" spans="41:43" x14ac:dyDescent="0.3">
      <c r="AO911" s="391"/>
      <c r="AP911" s="11"/>
      <c r="AQ911" s="11"/>
    </row>
    <row r="912" spans="41:43" x14ac:dyDescent="0.3">
      <c r="AO912" s="391"/>
      <c r="AP912" s="11"/>
      <c r="AQ912" s="11"/>
    </row>
    <row r="913" spans="41:43" x14ac:dyDescent="0.3">
      <c r="AO913" s="391"/>
      <c r="AP913" s="11"/>
      <c r="AQ913" s="11"/>
    </row>
    <row r="914" spans="41:43" x14ac:dyDescent="0.3">
      <c r="AO914" s="391"/>
      <c r="AP914" s="11"/>
      <c r="AQ914" s="11"/>
    </row>
    <row r="915" spans="41:43" x14ac:dyDescent="0.3">
      <c r="AO915" s="391"/>
      <c r="AP915" s="11"/>
      <c r="AQ915" s="11"/>
    </row>
    <row r="916" spans="41:43" x14ac:dyDescent="0.3">
      <c r="AO916" s="391"/>
      <c r="AP916" s="11"/>
      <c r="AQ916" s="11"/>
    </row>
    <row r="917" spans="41:43" x14ac:dyDescent="0.3">
      <c r="AO917" s="391"/>
      <c r="AP917" s="11"/>
      <c r="AQ917" s="11"/>
    </row>
    <row r="918" spans="41:43" x14ac:dyDescent="0.3">
      <c r="AO918" s="391"/>
      <c r="AP918" s="11"/>
      <c r="AQ918" s="11"/>
    </row>
    <row r="919" spans="41:43" x14ac:dyDescent="0.3">
      <c r="AO919" s="391"/>
      <c r="AP919" s="11"/>
      <c r="AQ919" s="11"/>
    </row>
    <row r="920" spans="41:43" x14ac:dyDescent="0.3">
      <c r="AO920" s="391"/>
      <c r="AP920" s="11"/>
      <c r="AQ920" s="11"/>
    </row>
    <row r="921" spans="41:43" x14ac:dyDescent="0.3">
      <c r="AO921" s="391"/>
      <c r="AP921" s="11"/>
      <c r="AQ921" s="11"/>
    </row>
    <row r="922" spans="41:43" x14ac:dyDescent="0.3">
      <c r="AO922" s="391"/>
      <c r="AP922" s="11"/>
      <c r="AQ922" s="11"/>
    </row>
    <row r="923" spans="41:43" x14ac:dyDescent="0.3">
      <c r="AO923" s="391"/>
      <c r="AP923" s="11"/>
      <c r="AQ923" s="11"/>
    </row>
    <row r="924" spans="41:43" x14ac:dyDescent="0.3">
      <c r="AO924" s="391"/>
      <c r="AP924" s="11"/>
      <c r="AQ924" s="11"/>
    </row>
    <row r="925" spans="41:43" x14ac:dyDescent="0.3">
      <c r="AO925" s="391"/>
      <c r="AP925" s="11"/>
      <c r="AQ925" s="11"/>
    </row>
    <row r="926" spans="41:43" x14ac:dyDescent="0.3">
      <c r="AO926" s="391"/>
      <c r="AP926" s="11"/>
      <c r="AQ926" s="11"/>
    </row>
    <row r="927" spans="41:43" x14ac:dyDescent="0.3">
      <c r="AO927" s="391"/>
      <c r="AP927" s="11"/>
      <c r="AQ927" s="11"/>
    </row>
    <row r="928" spans="41:43" x14ac:dyDescent="0.3">
      <c r="AO928" s="391"/>
      <c r="AP928" s="11"/>
      <c r="AQ928" s="11"/>
    </row>
    <row r="929" spans="41:43" x14ac:dyDescent="0.3">
      <c r="AO929" s="391"/>
      <c r="AP929" s="11"/>
      <c r="AQ929" s="11"/>
    </row>
    <row r="930" spans="41:43" x14ac:dyDescent="0.3">
      <c r="AO930" s="391"/>
      <c r="AP930" s="11"/>
      <c r="AQ930" s="11"/>
    </row>
    <row r="931" spans="41:43" x14ac:dyDescent="0.3">
      <c r="AO931" s="391"/>
      <c r="AP931" s="11"/>
      <c r="AQ931" s="11"/>
    </row>
    <row r="932" spans="41:43" x14ac:dyDescent="0.3">
      <c r="AO932" s="391"/>
      <c r="AP932" s="11"/>
      <c r="AQ932" s="11"/>
    </row>
    <row r="933" spans="41:43" x14ac:dyDescent="0.3">
      <c r="AO933" s="391"/>
      <c r="AP933" s="11"/>
      <c r="AQ933" s="11"/>
    </row>
    <row r="934" spans="41:43" x14ac:dyDescent="0.3">
      <c r="AO934" s="391"/>
      <c r="AP934" s="11"/>
      <c r="AQ934" s="11"/>
    </row>
    <row r="935" spans="41:43" x14ac:dyDescent="0.3">
      <c r="AO935" s="391"/>
      <c r="AP935" s="11"/>
      <c r="AQ935" s="11"/>
    </row>
    <row r="936" spans="41:43" x14ac:dyDescent="0.3">
      <c r="AO936" s="391"/>
      <c r="AP936" s="11"/>
      <c r="AQ936" s="11"/>
    </row>
    <row r="937" spans="41:43" x14ac:dyDescent="0.3">
      <c r="AO937" s="391"/>
      <c r="AP937" s="11"/>
      <c r="AQ937" s="11"/>
    </row>
    <row r="938" spans="41:43" x14ac:dyDescent="0.3">
      <c r="AO938" s="391"/>
      <c r="AP938" s="11"/>
      <c r="AQ938" s="11"/>
    </row>
    <row r="939" spans="41:43" x14ac:dyDescent="0.3">
      <c r="AO939" s="391"/>
      <c r="AP939" s="11"/>
      <c r="AQ939" s="11"/>
    </row>
    <row r="940" spans="41:43" x14ac:dyDescent="0.3">
      <c r="AO940" s="391"/>
      <c r="AP940" s="11"/>
      <c r="AQ940" s="11"/>
    </row>
    <row r="941" spans="41:43" x14ac:dyDescent="0.3">
      <c r="AO941" s="391"/>
      <c r="AP941" s="11"/>
      <c r="AQ941" s="11"/>
    </row>
    <row r="942" spans="41:43" x14ac:dyDescent="0.3">
      <c r="AO942" s="391"/>
      <c r="AP942" s="11"/>
      <c r="AQ942" s="11"/>
    </row>
    <row r="943" spans="41:43" x14ac:dyDescent="0.3">
      <c r="AO943" s="391"/>
      <c r="AP943" s="11"/>
      <c r="AQ943" s="11"/>
    </row>
    <row r="944" spans="41:43" x14ac:dyDescent="0.3">
      <c r="AO944" s="391"/>
      <c r="AP944" s="11"/>
      <c r="AQ944" s="11"/>
    </row>
    <row r="945" spans="41:43" x14ac:dyDescent="0.3">
      <c r="AO945" s="391"/>
      <c r="AP945" s="11"/>
      <c r="AQ945" s="11"/>
    </row>
    <row r="946" spans="41:43" x14ac:dyDescent="0.3">
      <c r="AO946" s="391"/>
      <c r="AP946" s="11"/>
      <c r="AQ946" s="11"/>
    </row>
    <row r="947" spans="41:43" x14ac:dyDescent="0.3">
      <c r="AO947" s="391"/>
      <c r="AP947" s="11"/>
      <c r="AQ947" s="11"/>
    </row>
    <row r="948" spans="41:43" x14ac:dyDescent="0.3">
      <c r="AO948" s="391"/>
      <c r="AP948" s="11"/>
      <c r="AQ948" s="11"/>
    </row>
    <row r="949" spans="41:43" x14ac:dyDescent="0.3">
      <c r="AO949" s="391"/>
      <c r="AP949" s="11"/>
      <c r="AQ949" s="11"/>
    </row>
    <row r="950" spans="41:43" x14ac:dyDescent="0.3">
      <c r="AO950" s="391"/>
      <c r="AP950" s="11"/>
      <c r="AQ950" s="11"/>
    </row>
    <row r="951" spans="41:43" x14ac:dyDescent="0.3">
      <c r="AO951" s="391"/>
      <c r="AP951" s="11"/>
      <c r="AQ951" s="11"/>
    </row>
    <row r="952" spans="41:43" x14ac:dyDescent="0.3">
      <c r="AO952" s="391"/>
      <c r="AP952" s="11"/>
      <c r="AQ952" s="11"/>
    </row>
    <row r="953" spans="41:43" x14ac:dyDescent="0.3">
      <c r="AO953" s="391"/>
      <c r="AP953" s="11"/>
      <c r="AQ953" s="11"/>
    </row>
    <row r="954" spans="41:43" x14ac:dyDescent="0.3">
      <c r="AO954" s="391"/>
      <c r="AP954" s="11"/>
      <c r="AQ954" s="11"/>
    </row>
    <row r="955" spans="41:43" x14ac:dyDescent="0.3">
      <c r="AO955" s="391"/>
      <c r="AP955" s="11"/>
      <c r="AQ955" s="11"/>
    </row>
    <row r="956" spans="41:43" x14ac:dyDescent="0.3">
      <c r="AO956" s="391"/>
      <c r="AP956" s="11"/>
      <c r="AQ956" s="11"/>
    </row>
    <row r="957" spans="41:43" x14ac:dyDescent="0.3">
      <c r="AO957" s="391"/>
      <c r="AP957" s="11"/>
      <c r="AQ957" s="11"/>
    </row>
    <row r="958" spans="41:43" x14ac:dyDescent="0.3">
      <c r="AO958" s="391"/>
      <c r="AP958" s="11"/>
      <c r="AQ958" s="11"/>
    </row>
    <row r="959" spans="41:43" x14ac:dyDescent="0.3">
      <c r="AO959" s="391"/>
      <c r="AP959" s="11"/>
      <c r="AQ959" s="11"/>
    </row>
    <row r="960" spans="41:43" x14ac:dyDescent="0.3">
      <c r="AO960" s="391"/>
      <c r="AP960" s="11"/>
      <c r="AQ960" s="11"/>
    </row>
    <row r="961" spans="41:43" x14ac:dyDescent="0.3">
      <c r="AO961" s="391"/>
      <c r="AP961" s="11"/>
      <c r="AQ961" s="11"/>
    </row>
    <row r="962" spans="41:43" x14ac:dyDescent="0.3">
      <c r="AO962" s="391"/>
      <c r="AP962" s="11"/>
      <c r="AQ962" s="11"/>
    </row>
    <row r="963" spans="41:43" x14ac:dyDescent="0.3">
      <c r="AO963" s="391"/>
      <c r="AP963" s="11"/>
      <c r="AQ963" s="11"/>
    </row>
    <row r="964" spans="41:43" x14ac:dyDescent="0.3">
      <c r="AO964" s="391"/>
      <c r="AP964" s="11"/>
      <c r="AQ964" s="11"/>
    </row>
    <row r="965" spans="41:43" x14ac:dyDescent="0.3">
      <c r="AO965" s="391"/>
      <c r="AP965" s="11"/>
      <c r="AQ965" s="11"/>
    </row>
    <row r="966" spans="41:43" x14ac:dyDescent="0.3">
      <c r="AO966" s="391"/>
      <c r="AP966" s="11"/>
      <c r="AQ966" s="11"/>
    </row>
    <row r="967" spans="41:43" x14ac:dyDescent="0.3">
      <c r="AO967" s="391"/>
      <c r="AP967" s="11"/>
      <c r="AQ967" s="11"/>
    </row>
    <row r="968" spans="41:43" x14ac:dyDescent="0.3">
      <c r="AO968" s="391"/>
      <c r="AP968" s="11"/>
      <c r="AQ968" s="11"/>
    </row>
    <row r="969" spans="41:43" x14ac:dyDescent="0.3">
      <c r="AO969" s="391"/>
      <c r="AP969" s="11"/>
      <c r="AQ969" s="11"/>
    </row>
    <row r="970" spans="41:43" x14ac:dyDescent="0.3">
      <c r="AO970" s="391"/>
      <c r="AP970" s="11"/>
      <c r="AQ970" s="11"/>
    </row>
    <row r="971" spans="41:43" x14ac:dyDescent="0.3">
      <c r="AO971" s="391"/>
      <c r="AP971" s="11"/>
      <c r="AQ971" s="11"/>
    </row>
    <row r="972" spans="41:43" x14ac:dyDescent="0.3">
      <c r="AO972" s="391"/>
      <c r="AP972" s="11"/>
      <c r="AQ972" s="11"/>
    </row>
    <row r="973" spans="41:43" x14ac:dyDescent="0.3">
      <c r="AO973" s="391"/>
      <c r="AP973" s="11"/>
      <c r="AQ973" s="11"/>
    </row>
    <row r="974" spans="41:43" x14ac:dyDescent="0.3">
      <c r="AO974" s="391"/>
      <c r="AP974" s="11"/>
      <c r="AQ974" s="11"/>
    </row>
    <row r="975" spans="41:43" x14ac:dyDescent="0.3">
      <c r="AO975" s="391"/>
      <c r="AP975" s="11"/>
      <c r="AQ975" s="11"/>
    </row>
    <row r="976" spans="41:43" x14ac:dyDescent="0.3">
      <c r="AO976" s="391"/>
      <c r="AP976" s="11"/>
      <c r="AQ976" s="11"/>
    </row>
    <row r="977" spans="41:43" x14ac:dyDescent="0.3">
      <c r="AO977" s="391"/>
      <c r="AP977" s="11"/>
      <c r="AQ977" s="11"/>
    </row>
    <row r="978" spans="41:43" x14ac:dyDescent="0.3">
      <c r="AO978" s="391"/>
      <c r="AP978" s="11"/>
      <c r="AQ978" s="11"/>
    </row>
    <row r="979" spans="41:43" x14ac:dyDescent="0.3">
      <c r="AO979" s="391"/>
      <c r="AP979" s="11"/>
      <c r="AQ979" s="11"/>
    </row>
    <row r="980" spans="41:43" x14ac:dyDescent="0.3">
      <c r="AO980" s="391"/>
      <c r="AP980" s="11"/>
      <c r="AQ980" s="11"/>
    </row>
    <row r="981" spans="41:43" x14ac:dyDescent="0.3">
      <c r="AO981" s="391"/>
      <c r="AP981" s="11"/>
      <c r="AQ981" s="11"/>
    </row>
    <row r="982" spans="41:43" x14ac:dyDescent="0.3">
      <c r="AO982" s="391"/>
      <c r="AP982" s="11"/>
      <c r="AQ982" s="11"/>
    </row>
    <row r="983" spans="41:43" x14ac:dyDescent="0.3">
      <c r="AO983" s="391"/>
      <c r="AP983" s="11"/>
      <c r="AQ983" s="11"/>
    </row>
    <row r="984" spans="41:43" x14ac:dyDescent="0.3">
      <c r="AO984" s="391"/>
      <c r="AP984" s="11"/>
      <c r="AQ984" s="11"/>
    </row>
    <row r="985" spans="41:43" x14ac:dyDescent="0.3">
      <c r="AO985" s="391"/>
      <c r="AP985" s="11"/>
      <c r="AQ985" s="11"/>
    </row>
    <row r="986" spans="41:43" x14ac:dyDescent="0.3">
      <c r="AO986" s="391"/>
      <c r="AP986" s="11"/>
      <c r="AQ986" s="11"/>
    </row>
    <row r="987" spans="41:43" x14ac:dyDescent="0.3">
      <c r="AO987" s="391"/>
      <c r="AP987" s="11"/>
      <c r="AQ987" s="11"/>
    </row>
    <row r="988" spans="41:43" x14ac:dyDescent="0.3">
      <c r="AO988" s="391"/>
      <c r="AP988" s="11"/>
      <c r="AQ988" s="11"/>
    </row>
    <row r="989" spans="41:43" x14ac:dyDescent="0.3">
      <c r="AO989" s="391"/>
      <c r="AP989" s="11"/>
      <c r="AQ989" s="11"/>
    </row>
    <row r="990" spans="41:43" x14ac:dyDescent="0.3">
      <c r="AO990" s="391"/>
      <c r="AP990" s="11"/>
      <c r="AQ990" s="11"/>
    </row>
    <row r="991" spans="41:43" x14ac:dyDescent="0.3">
      <c r="AO991" s="391"/>
      <c r="AP991" s="11"/>
      <c r="AQ991" s="11"/>
    </row>
    <row r="992" spans="41:43" x14ac:dyDescent="0.3">
      <c r="AO992" s="391"/>
      <c r="AP992" s="11"/>
      <c r="AQ992" s="11"/>
    </row>
    <row r="993" spans="41:43" x14ac:dyDescent="0.3">
      <c r="AO993" s="391"/>
      <c r="AP993" s="11"/>
      <c r="AQ993" s="11"/>
    </row>
    <row r="994" spans="41:43" x14ac:dyDescent="0.3">
      <c r="AO994" s="391"/>
      <c r="AP994" s="11"/>
      <c r="AQ994" s="11"/>
    </row>
    <row r="995" spans="41:43" x14ac:dyDescent="0.3">
      <c r="AO995" s="391"/>
      <c r="AP995" s="11"/>
      <c r="AQ995" s="11"/>
    </row>
    <row r="996" spans="41:43" x14ac:dyDescent="0.3">
      <c r="AO996" s="391"/>
      <c r="AP996" s="11"/>
      <c r="AQ996" s="11"/>
    </row>
    <row r="997" spans="41:43" x14ac:dyDescent="0.3">
      <c r="AO997" s="391"/>
      <c r="AP997" s="11"/>
      <c r="AQ997" s="11"/>
    </row>
    <row r="998" spans="41:43" x14ac:dyDescent="0.3">
      <c r="AO998" s="391"/>
      <c r="AP998" s="11"/>
      <c r="AQ998" s="11"/>
    </row>
    <row r="999" spans="41:43" x14ac:dyDescent="0.3">
      <c r="AO999" s="391"/>
      <c r="AP999" s="11"/>
      <c r="AQ999" s="11"/>
    </row>
    <row r="1000" spans="41:43" x14ac:dyDescent="0.3">
      <c r="AO1000" s="391"/>
      <c r="AP1000" s="11"/>
      <c r="AQ1000" s="11"/>
    </row>
    <row r="1001" spans="41:43" x14ac:dyDescent="0.3">
      <c r="AO1001" s="391"/>
      <c r="AP1001" s="11"/>
      <c r="AQ1001" s="11"/>
    </row>
    <row r="1002" spans="41:43" x14ac:dyDescent="0.3">
      <c r="AO1002" s="391"/>
      <c r="AP1002" s="11"/>
      <c r="AQ1002" s="11"/>
    </row>
    <row r="1003" spans="41:43" x14ac:dyDescent="0.3">
      <c r="AO1003" s="391"/>
      <c r="AP1003" s="11"/>
      <c r="AQ1003" s="11"/>
    </row>
    <row r="1004" spans="41:43" x14ac:dyDescent="0.3">
      <c r="AO1004" s="391"/>
      <c r="AP1004" s="11"/>
      <c r="AQ1004" s="11"/>
    </row>
    <row r="1005" spans="41:43" x14ac:dyDescent="0.3">
      <c r="AO1005" s="391"/>
      <c r="AP1005" s="11"/>
      <c r="AQ1005" s="11"/>
    </row>
    <row r="1006" spans="41:43" x14ac:dyDescent="0.3">
      <c r="AO1006" s="391"/>
      <c r="AP1006" s="11"/>
      <c r="AQ1006" s="11"/>
    </row>
    <row r="1007" spans="41:43" x14ac:dyDescent="0.3">
      <c r="AO1007" s="391"/>
      <c r="AP1007" s="11"/>
      <c r="AQ1007" s="11"/>
    </row>
    <row r="1008" spans="41:43" x14ac:dyDescent="0.3">
      <c r="AO1008" s="391"/>
      <c r="AP1008" s="11"/>
      <c r="AQ1008" s="11"/>
    </row>
    <row r="1009" spans="41:43" x14ac:dyDescent="0.3">
      <c r="AO1009" s="391"/>
      <c r="AP1009" s="11"/>
      <c r="AQ1009" s="11"/>
    </row>
    <row r="1010" spans="41:43" x14ac:dyDescent="0.3">
      <c r="AO1010" s="391"/>
      <c r="AP1010" s="11"/>
      <c r="AQ1010" s="11"/>
    </row>
    <row r="1011" spans="41:43" x14ac:dyDescent="0.3">
      <c r="AO1011" s="391"/>
      <c r="AP1011" s="11"/>
      <c r="AQ1011" s="11"/>
    </row>
    <row r="1012" spans="41:43" x14ac:dyDescent="0.3">
      <c r="AO1012" s="391"/>
      <c r="AP1012" s="11"/>
      <c r="AQ1012" s="11"/>
    </row>
    <row r="1013" spans="41:43" x14ac:dyDescent="0.3">
      <c r="AO1013" s="391"/>
      <c r="AP1013" s="11"/>
      <c r="AQ1013" s="11"/>
    </row>
    <row r="1014" spans="41:43" x14ac:dyDescent="0.3">
      <c r="AO1014" s="391"/>
      <c r="AP1014" s="11"/>
      <c r="AQ1014" s="11"/>
    </row>
    <row r="1015" spans="41:43" x14ac:dyDescent="0.3">
      <c r="AO1015" s="391"/>
      <c r="AP1015" s="11"/>
      <c r="AQ1015" s="11"/>
    </row>
    <row r="1016" spans="41:43" x14ac:dyDescent="0.3">
      <c r="AO1016" s="391"/>
      <c r="AP1016" s="11"/>
      <c r="AQ1016" s="11"/>
    </row>
    <row r="1017" spans="41:43" x14ac:dyDescent="0.3">
      <c r="AO1017" s="391"/>
      <c r="AP1017" s="11"/>
      <c r="AQ1017" s="11"/>
    </row>
    <row r="1018" spans="41:43" x14ac:dyDescent="0.3">
      <c r="AO1018" s="391"/>
      <c r="AP1018" s="11"/>
      <c r="AQ1018" s="11"/>
    </row>
    <row r="1019" spans="41:43" x14ac:dyDescent="0.3">
      <c r="AO1019" s="391"/>
      <c r="AP1019" s="11"/>
      <c r="AQ1019" s="11"/>
    </row>
    <row r="1020" spans="41:43" x14ac:dyDescent="0.3">
      <c r="AO1020" s="391"/>
      <c r="AP1020" s="11"/>
      <c r="AQ1020" s="11"/>
    </row>
    <row r="1021" spans="41:43" x14ac:dyDescent="0.3">
      <c r="AO1021" s="391"/>
      <c r="AP1021" s="11"/>
      <c r="AQ1021" s="11"/>
    </row>
    <row r="1022" spans="41:43" x14ac:dyDescent="0.3">
      <c r="AO1022" s="391"/>
      <c r="AP1022" s="11"/>
      <c r="AQ1022" s="11"/>
    </row>
    <row r="1023" spans="41:43" x14ac:dyDescent="0.3">
      <c r="AO1023" s="391"/>
      <c r="AP1023" s="11"/>
      <c r="AQ1023" s="11"/>
    </row>
    <row r="1024" spans="41:43" x14ac:dyDescent="0.3">
      <c r="AO1024" s="391"/>
      <c r="AP1024" s="11"/>
      <c r="AQ1024" s="11"/>
    </row>
    <row r="1025" spans="41:43" x14ac:dyDescent="0.3">
      <c r="AO1025" s="391"/>
      <c r="AP1025" s="11"/>
      <c r="AQ1025" s="11"/>
    </row>
    <row r="1026" spans="41:43" x14ac:dyDescent="0.3">
      <c r="AO1026" s="391"/>
      <c r="AP1026" s="11"/>
      <c r="AQ1026" s="11"/>
    </row>
    <row r="1027" spans="41:43" x14ac:dyDescent="0.3">
      <c r="AO1027" s="391"/>
      <c r="AP1027" s="11"/>
      <c r="AQ1027" s="11"/>
    </row>
    <row r="1028" spans="41:43" x14ac:dyDescent="0.3">
      <c r="AO1028" s="391"/>
      <c r="AP1028" s="11"/>
      <c r="AQ1028" s="11"/>
    </row>
    <row r="1029" spans="41:43" x14ac:dyDescent="0.3">
      <c r="AO1029" s="391"/>
      <c r="AP1029" s="11"/>
      <c r="AQ1029" s="11"/>
    </row>
    <row r="1030" spans="41:43" x14ac:dyDescent="0.3">
      <c r="AO1030" s="391"/>
      <c r="AP1030" s="11"/>
      <c r="AQ1030" s="11"/>
    </row>
    <row r="1031" spans="41:43" x14ac:dyDescent="0.3">
      <c r="AO1031" s="391"/>
      <c r="AP1031" s="11"/>
      <c r="AQ1031" s="11"/>
    </row>
    <row r="1032" spans="41:43" x14ac:dyDescent="0.3">
      <c r="AO1032" s="391"/>
      <c r="AP1032" s="11"/>
      <c r="AQ1032" s="11"/>
    </row>
    <row r="1033" spans="41:43" x14ac:dyDescent="0.3">
      <c r="AO1033" s="391"/>
      <c r="AP1033" s="11"/>
      <c r="AQ1033" s="11"/>
    </row>
    <row r="1034" spans="41:43" x14ac:dyDescent="0.3">
      <c r="AO1034" s="391"/>
      <c r="AP1034" s="11"/>
      <c r="AQ1034" s="11"/>
    </row>
    <row r="1035" spans="41:43" x14ac:dyDescent="0.3">
      <c r="AO1035" s="391"/>
      <c r="AP1035" s="11"/>
      <c r="AQ1035" s="11"/>
    </row>
    <row r="1036" spans="41:43" x14ac:dyDescent="0.3">
      <c r="AO1036" s="391"/>
      <c r="AP1036" s="11"/>
      <c r="AQ1036" s="11"/>
    </row>
    <row r="1037" spans="41:43" x14ac:dyDescent="0.3">
      <c r="AO1037" s="391"/>
      <c r="AP1037" s="11"/>
      <c r="AQ1037" s="11"/>
    </row>
    <row r="1038" spans="41:43" x14ac:dyDescent="0.3">
      <c r="AO1038" s="391"/>
      <c r="AP1038" s="11"/>
      <c r="AQ1038" s="11"/>
    </row>
    <row r="1039" spans="41:43" x14ac:dyDescent="0.3">
      <c r="AO1039" s="391"/>
      <c r="AP1039" s="11"/>
      <c r="AQ1039" s="11"/>
    </row>
    <row r="1040" spans="41:43" x14ac:dyDescent="0.3">
      <c r="AO1040" s="391"/>
      <c r="AP1040" s="11"/>
      <c r="AQ1040" s="11"/>
    </row>
    <row r="1041" spans="41:43" x14ac:dyDescent="0.3">
      <c r="AO1041" s="391"/>
      <c r="AP1041" s="11"/>
      <c r="AQ1041" s="11"/>
    </row>
    <row r="1042" spans="41:43" x14ac:dyDescent="0.3">
      <c r="AO1042" s="391"/>
      <c r="AP1042" s="11"/>
      <c r="AQ1042" s="11"/>
    </row>
    <row r="1043" spans="41:43" x14ac:dyDescent="0.3">
      <c r="AO1043" s="391"/>
      <c r="AP1043" s="11"/>
      <c r="AQ1043" s="11"/>
    </row>
    <row r="1044" spans="41:43" x14ac:dyDescent="0.3">
      <c r="AO1044" s="391"/>
      <c r="AP1044" s="11"/>
      <c r="AQ1044" s="11"/>
    </row>
    <row r="1045" spans="41:43" x14ac:dyDescent="0.3">
      <c r="AO1045" s="391"/>
      <c r="AP1045" s="11"/>
      <c r="AQ1045" s="11"/>
    </row>
    <row r="1046" spans="41:43" x14ac:dyDescent="0.3">
      <c r="AO1046" s="391"/>
      <c r="AP1046" s="11"/>
      <c r="AQ1046" s="11"/>
    </row>
    <row r="1047" spans="41:43" x14ac:dyDescent="0.3">
      <c r="AO1047" s="391"/>
      <c r="AP1047" s="11"/>
      <c r="AQ1047" s="11"/>
    </row>
    <row r="1048" spans="41:43" x14ac:dyDescent="0.3">
      <c r="AO1048" s="391"/>
      <c r="AP1048" s="11"/>
      <c r="AQ1048" s="11"/>
    </row>
    <row r="1049" spans="41:43" x14ac:dyDescent="0.3">
      <c r="AO1049" s="391"/>
      <c r="AP1049" s="11"/>
      <c r="AQ1049" s="11"/>
    </row>
    <row r="1050" spans="41:43" x14ac:dyDescent="0.3">
      <c r="AO1050" s="391"/>
      <c r="AP1050" s="11"/>
      <c r="AQ1050" s="11"/>
    </row>
    <row r="1051" spans="41:43" x14ac:dyDescent="0.3">
      <c r="AO1051" s="391"/>
      <c r="AP1051" s="11"/>
      <c r="AQ1051" s="11"/>
    </row>
    <row r="1052" spans="41:43" x14ac:dyDescent="0.3">
      <c r="AO1052" s="391"/>
      <c r="AP1052" s="11"/>
      <c r="AQ1052" s="11"/>
    </row>
    <row r="1053" spans="41:43" x14ac:dyDescent="0.3">
      <c r="AO1053" s="391"/>
      <c r="AP1053" s="11"/>
      <c r="AQ1053" s="11"/>
    </row>
    <row r="1054" spans="41:43" x14ac:dyDescent="0.3">
      <c r="AO1054" s="391"/>
      <c r="AP1054" s="11"/>
      <c r="AQ1054" s="11"/>
    </row>
    <row r="1055" spans="41:43" x14ac:dyDescent="0.3">
      <c r="AO1055" s="391"/>
      <c r="AP1055" s="11"/>
      <c r="AQ1055" s="11"/>
    </row>
    <row r="1056" spans="41:43" x14ac:dyDescent="0.3">
      <c r="AO1056" s="391"/>
      <c r="AP1056" s="11"/>
      <c r="AQ1056" s="11"/>
    </row>
    <row r="1057" spans="41:43" x14ac:dyDescent="0.3">
      <c r="AO1057" s="391"/>
      <c r="AP1057" s="11"/>
      <c r="AQ1057" s="11"/>
    </row>
    <row r="1058" spans="41:43" x14ac:dyDescent="0.3">
      <c r="AO1058" s="391"/>
      <c r="AP1058" s="11"/>
      <c r="AQ1058" s="11"/>
    </row>
    <row r="1059" spans="41:43" x14ac:dyDescent="0.3">
      <c r="AO1059" s="391"/>
      <c r="AP1059" s="11"/>
      <c r="AQ1059" s="11"/>
    </row>
    <row r="1060" spans="41:43" x14ac:dyDescent="0.3">
      <c r="AO1060" s="391"/>
      <c r="AP1060" s="11"/>
      <c r="AQ1060" s="11"/>
    </row>
    <row r="1061" spans="41:43" x14ac:dyDescent="0.3">
      <c r="AO1061" s="391"/>
      <c r="AP1061" s="11"/>
      <c r="AQ1061" s="11"/>
    </row>
    <row r="1062" spans="41:43" x14ac:dyDescent="0.3">
      <c r="AO1062" s="391"/>
      <c r="AP1062" s="11"/>
      <c r="AQ1062" s="11"/>
    </row>
    <row r="1063" spans="41:43" x14ac:dyDescent="0.3">
      <c r="AO1063" s="391"/>
      <c r="AP1063" s="11"/>
      <c r="AQ1063" s="11"/>
    </row>
    <row r="1064" spans="41:43" x14ac:dyDescent="0.3">
      <c r="AO1064" s="391"/>
      <c r="AP1064" s="11"/>
      <c r="AQ1064" s="11"/>
    </row>
    <row r="1065" spans="41:43" x14ac:dyDescent="0.3">
      <c r="AO1065" s="391"/>
      <c r="AP1065" s="11"/>
      <c r="AQ1065" s="11"/>
    </row>
    <row r="1066" spans="41:43" x14ac:dyDescent="0.3">
      <c r="AO1066" s="391"/>
      <c r="AP1066" s="11"/>
      <c r="AQ1066" s="11"/>
    </row>
    <row r="1067" spans="41:43" x14ac:dyDescent="0.3">
      <c r="AO1067" s="391"/>
      <c r="AP1067" s="11"/>
      <c r="AQ1067" s="11"/>
    </row>
    <row r="1068" spans="41:43" x14ac:dyDescent="0.3">
      <c r="AO1068" s="391"/>
      <c r="AP1068" s="11"/>
      <c r="AQ1068" s="11"/>
    </row>
    <row r="1069" spans="41:43" x14ac:dyDescent="0.3">
      <c r="AO1069" s="391"/>
      <c r="AP1069" s="11"/>
      <c r="AQ1069" s="11"/>
    </row>
    <row r="1070" spans="41:43" x14ac:dyDescent="0.3">
      <c r="AO1070" s="391"/>
      <c r="AP1070" s="11"/>
      <c r="AQ1070" s="11"/>
    </row>
    <row r="1071" spans="41:43" x14ac:dyDescent="0.3">
      <c r="AO1071" s="391"/>
      <c r="AP1071" s="11"/>
      <c r="AQ1071" s="11"/>
    </row>
    <row r="1072" spans="41:43" x14ac:dyDescent="0.3">
      <c r="AO1072" s="391"/>
      <c r="AP1072" s="11"/>
      <c r="AQ1072" s="11"/>
    </row>
    <row r="1073" spans="41:43" x14ac:dyDescent="0.3">
      <c r="AO1073" s="391"/>
      <c r="AP1073" s="11"/>
      <c r="AQ1073" s="11"/>
    </row>
    <row r="1074" spans="41:43" x14ac:dyDescent="0.3">
      <c r="AO1074" s="391"/>
      <c r="AP1074" s="11"/>
      <c r="AQ1074" s="11"/>
    </row>
    <row r="1075" spans="41:43" x14ac:dyDescent="0.3">
      <c r="AO1075" s="391"/>
      <c r="AP1075" s="11"/>
      <c r="AQ1075" s="11"/>
    </row>
    <row r="1076" spans="41:43" x14ac:dyDescent="0.3">
      <c r="AO1076" s="391"/>
      <c r="AP1076" s="11"/>
      <c r="AQ1076" s="11"/>
    </row>
    <row r="1077" spans="41:43" x14ac:dyDescent="0.3">
      <c r="AO1077" s="391"/>
      <c r="AP1077" s="11"/>
      <c r="AQ1077" s="11"/>
    </row>
    <row r="1078" spans="41:43" x14ac:dyDescent="0.3">
      <c r="AO1078" s="391"/>
      <c r="AP1078" s="11"/>
      <c r="AQ1078" s="11"/>
    </row>
    <row r="1079" spans="41:43" x14ac:dyDescent="0.3">
      <c r="AO1079" s="391"/>
      <c r="AP1079" s="11"/>
      <c r="AQ1079" s="11"/>
    </row>
    <row r="1080" spans="41:43" x14ac:dyDescent="0.3">
      <c r="AO1080" s="391"/>
      <c r="AP1080" s="11"/>
      <c r="AQ1080" s="11"/>
    </row>
    <row r="1081" spans="41:43" x14ac:dyDescent="0.3">
      <c r="AO1081" s="391"/>
      <c r="AP1081" s="11"/>
      <c r="AQ1081" s="11"/>
    </row>
    <row r="1082" spans="41:43" x14ac:dyDescent="0.3">
      <c r="AO1082" s="391"/>
      <c r="AP1082" s="11"/>
      <c r="AQ1082" s="11"/>
    </row>
    <row r="1083" spans="41:43" x14ac:dyDescent="0.3">
      <c r="AO1083" s="391"/>
      <c r="AP1083" s="11"/>
      <c r="AQ1083" s="11"/>
    </row>
    <row r="1084" spans="41:43" x14ac:dyDescent="0.3">
      <c r="AO1084" s="391"/>
      <c r="AP1084" s="11"/>
      <c r="AQ1084" s="11"/>
    </row>
    <row r="1085" spans="41:43" x14ac:dyDescent="0.3">
      <c r="AO1085" s="391"/>
      <c r="AP1085" s="11"/>
      <c r="AQ1085" s="11"/>
    </row>
    <row r="1086" spans="41:43" x14ac:dyDescent="0.3">
      <c r="AO1086" s="391"/>
      <c r="AP1086" s="11"/>
      <c r="AQ1086" s="11"/>
    </row>
    <row r="1087" spans="41:43" x14ac:dyDescent="0.3">
      <c r="AO1087" s="391"/>
      <c r="AP1087" s="11"/>
      <c r="AQ1087" s="11"/>
    </row>
    <row r="1088" spans="41:43" x14ac:dyDescent="0.3">
      <c r="AO1088" s="391"/>
      <c r="AP1088" s="11"/>
      <c r="AQ1088" s="11"/>
    </row>
    <row r="1089" spans="41:43" x14ac:dyDescent="0.3">
      <c r="AO1089" s="391"/>
      <c r="AP1089" s="11"/>
      <c r="AQ1089" s="11"/>
    </row>
    <row r="1090" spans="41:43" x14ac:dyDescent="0.3">
      <c r="AO1090" s="391"/>
      <c r="AP1090" s="11"/>
      <c r="AQ1090" s="11"/>
    </row>
    <row r="1091" spans="41:43" x14ac:dyDescent="0.3">
      <c r="AO1091" s="391"/>
      <c r="AP1091" s="11"/>
      <c r="AQ1091" s="11"/>
    </row>
    <row r="1092" spans="41:43" x14ac:dyDescent="0.3">
      <c r="AO1092" s="391"/>
      <c r="AP1092" s="11"/>
      <c r="AQ1092" s="11"/>
    </row>
    <row r="1093" spans="41:43" x14ac:dyDescent="0.3">
      <c r="AO1093" s="391"/>
      <c r="AP1093" s="11"/>
      <c r="AQ1093" s="11"/>
    </row>
    <row r="1094" spans="41:43" x14ac:dyDescent="0.3">
      <c r="AO1094" s="391"/>
      <c r="AP1094" s="11"/>
      <c r="AQ1094" s="11"/>
    </row>
    <row r="1095" spans="41:43" x14ac:dyDescent="0.3">
      <c r="AO1095" s="391"/>
      <c r="AP1095" s="11"/>
      <c r="AQ1095" s="11"/>
    </row>
    <row r="1096" spans="41:43" x14ac:dyDescent="0.3">
      <c r="AO1096" s="391"/>
      <c r="AP1096" s="11"/>
      <c r="AQ1096" s="11"/>
    </row>
    <row r="1097" spans="41:43" x14ac:dyDescent="0.3">
      <c r="AO1097" s="391"/>
      <c r="AP1097" s="11"/>
      <c r="AQ1097" s="11"/>
    </row>
    <row r="1098" spans="41:43" x14ac:dyDescent="0.3">
      <c r="AO1098" s="391"/>
      <c r="AP1098" s="11"/>
      <c r="AQ1098" s="11"/>
    </row>
    <row r="1099" spans="41:43" x14ac:dyDescent="0.3">
      <c r="AO1099" s="391"/>
      <c r="AP1099" s="11"/>
      <c r="AQ1099" s="11"/>
    </row>
    <row r="1100" spans="41:43" x14ac:dyDescent="0.3">
      <c r="AO1100" s="391"/>
      <c r="AP1100" s="11"/>
      <c r="AQ1100" s="11"/>
    </row>
    <row r="1101" spans="41:43" x14ac:dyDescent="0.3">
      <c r="AO1101" s="391"/>
      <c r="AP1101" s="11"/>
      <c r="AQ1101" s="11"/>
    </row>
    <row r="1102" spans="41:43" x14ac:dyDescent="0.3">
      <c r="AO1102" s="391"/>
      <c r="AP1102" s="11"/>
      <c r="AQ1102" s="11"/>
    </row>
    <row r="1103" spans="41:43" x14ac:dyDescent="0.3">
      <c r="AO1103" s="391"/>
      <c r="AP1103" s="11"/>
      <c r="AQ1103" s="11"/>
    </row>
    <row r="1104" spans="41:43" x14ac:dyDescent="0.3">
      <c r="AO1104" s="391"/>
      <c r="AP1104" s="11"/>
      <c r="AQ1104" s="11"/>
    </row>
    <row r="1105" spans="41:43" x14ac:dyDescent="0.3">
      <c r="AO1105" s="391"/>
      <c r="AP1105" s="11"/>
      <c r="AQ1105" s="11"/>
    </row>
    <row r="1106" spans="41:43" x14ac:dyDescent="0.3">
      <c r="AO1106" s="391"/>
      <c r="AP1106" s="11"/>
      <c r="AQ1106" s="11"/>
    </row>
    <row r="1107" spans="41:43" x14ac:dyDescent="0.3">
      <c r="AO1107" s="391"/>
      <c r="AP1107" s="11"/>
      <c r="AQ1107" s="11"/>
    </row>
    <row r="1108" spans="41:43" x14ac:dyDescent="0.3">
      <c r="AO1108" s="391"/>
      <c r="AP1108" s="11"/>
      <c r="AQ1108" s="11"/>
    </row>
    <row r="1109" spans="41:43" x14ac:dyDescent="0.3">
      <c r="AO1109" s="391"/>
      <c r="AP1109" s="11"/>
      <c r="AQ1109" s="11"/>
    </row>
    <row r="1110" spans="41:43" x14ac:dyDescent="0.3">
      <c r="AO1110" s="391"/>
      <c r="AP1110" s="11"/>
      <c r="AQ1110" s="11"/>
    </row>
    <row r="1111" spans="41:43" x14ac:dyDescent="0.3">
      <c r="AO1111" s="391"/>
      <c r="AP1111" s="11"/>
      <c r="AQ1111" s="11"/>
    </row>
    <row r="1112" spans="41:43" x14ac:dyDescent="0.3">
      <c r="AO1112" s="391"/>
      <c r="AP1112" s="11"/>
      <c r="AQ1112" s="11"/>
    </row>
    <row r="1113" spans="41:43" x14ac:dyDescent="0.3">
      <c r="AO1113" s="391"/>
      <c r="AP1113" s="11"/>
      <c r="AQ1113" s="11"/>
    </row>
    <row r="1114" spans="41:43" x14ac:dyDescent="0.3">
      <c r="AO1114" s="391"/>
      <c r="AP1114" s="11"/>
      <c r="AQ1114" s="11"/>
    </row>
    <row r="1115" spans="41:43" x14ac:dyDescent="0.3">
      <c r="AO1115" s="391"/>
      <c r="AP1115" s="11"/>
      <c r="AQ1115" s="11"/>
    </row>
    <row r="1116" spans="41:43" x14ac:dyDescent="0.3">
      <c r="AO1116" s="391"/>
      <c r="AP1116" s="11"/>
      <c r="AQ1116" s="11"/>
    </row>
    <row r="1117" spans="41:43" x14ac:dyDescent="0.3">
      <c r="AO1117" s="391"/>
      <c r="AP1117" s="11"/>
      <c r="AQ1117" s="11"/>
    </row>
    <row r="1118" spans="41:43" x14ac:dyDescent="0.3">
      <c r="AO1118" s="391"/>
      <c r="AP1118" s="11"/>
      <c r="AQ1118" s="11"/>
    </row>
    <row r="1119" spans="41:43" x14ac:dyDescent="0.3">
      <c r="AO1119" s="391"/>
      <c r="AP1119" s="11"/>
      <c r="AQ1119" s="11"/>
    </row>
    <row r="1120" spans="41:43" x14ac:dyDescent="0.3">
      <c r="AO1120" s="391"/>
      <c r="AP1120" s="11"/>
      <c r="AQ1120" s="11"/>
    </row>
    <row r="1121" spans="41:43" x14ac:dyDescent="0.3">
      <c r="AO1121" s="391"/>
      <c r="AP1121" s="11"/>
      <c r="AQ1121" s="11"/>
    </row>
    <row r="1122" spans="41:43" x14ac:dyDescent="0.3">
      <c r="AO1122" s="391"/>
      <c r="AP1122" s="11"/>
      <c r="AQ1122" s="11"/>
    </row>
    <row r="1123" spans="41:43" x14ac:dyDescent="0.3">
      <c r="AO1123" s="391"/>
      <c r="AP1123" s="11"/>
      <c r="AQ1123" s="11"/>
    </row>
    <row r="1124" spans="41:43" x14ac:dyDescent="0.3">
      <c r="AO1124" s="391"/>
      <c r="AP1124" s="11"/>
      <c r="AQ1124" s="11"/>
    </row>
    <row r="1125" spans="41:43" x14ac:dyDescent="0.3">
      <c r="AO1125" s="391"/>
      <c r="AP1125" s="11"/>
      <c r="AQ1125" s="11"/>
    </row>
    <row r="1126" spans="41:43" x14ac:dyDescent="0.3">
      <c r="AO1126" s="391"/>
      <c r="AP1126" s="11"/>
      <c r="AQ1126" s="11"/>
    </row>
    <row r="1127" spans="41:43" x14ac:dyDescent="0.3">
      <c r="AO1127" s="391"/>
      <c r="AP1127" s="11"/>
      <c r="AQ1127" s="11"/>
    </row>
    <row r="1128" spans="41:43" x14ac:dyDescent="0.3">
      <c r="AO1128" s="391"/>
      <c r="AP1128" s="11"/>
      <c r="AQ1128" s="11"/>
    </row>
    <row r="1129" spans="41:43" x14ac:dyDescent="0.3">
      <c r="AO1129" s="391"/>
      <c r="AP1129" s="11"/>
      <c r="AQ1129" s="11"/>
    </row>
    <row r="1130" spans="41:43" x14ac:dyDescent="0.3">
      <c r="AO1130" s="391"/>
      <c r="AP1130" s="11"/>
      <c r="AQ1130" s="11"/>
    </row>
    <row r="1131" spans="41:43" x14ac:dyDescent="0.3">
      <c r="AO1131" s="391"/>
      <c r="AP1131" s="11"/>
      <c r="AQ1131" s="11"/>
    </row>
    <row r="1132" spans="41:43" x14ac:dyDescent="0.3">
      <c r="AO1132" s="391"/>
      <c r="AP1132" s="11"/>
      <c r="AQ1132" s="11"/>
    </row>
    <row r="1133" spans="41:43" x14ac:dyDescent="0.3">
      <c r="AO1133" s="391"/>
      <c r="AP1133" s="11"/>
      <c r="AQ1133" s="11"/>
    </row>
    <row r="1134" spans="41:43" x14ac:dyDescent="0.3">
      <c r="AO1134" s="391"/>
      <c r="AP1134" s="11"/>
      <c r="AQ1134" s="11"/>
    </row>
    <row r="1135" spans="41:43" x14ac:dyDescent="0.3">
      <c r="AO1135" s="391"/>
      <c r="AP1135" s="11"/>
      <c r="AQ1135" s="11"/>
    </row>
    <row r="1136" spans="41:43" x14ac:dyDescent="0.3">
      <c r="AO1136" s="391"/>
      <c r="AP1136" s="11"/>
      <c r="AQ1136" s="11"/>
    </row>
    <row r="1137" spans="41:43" x14ac:dyDescent="0.3">
      <c r="AO1137" s="391"/>
      <c r="AP1137" s="11"/>
      <c r="AQ1137" s="11"/>
    </row>
    <row r="1138" spans="41:43" x14ac:dyDescent="0.3">
      <c r="AO1138" s="391"/>
      <c r="AP1138" s="11"/>
      <c r="AQ1138" s="11"/>
    </row>
    <row r="1139" spans="41:43" x14ac:dyDescent="0.3">
      <c r="AO1139" s="391"/>
      <c r="AP1139" s="11"/>
      <c r="AQ1139" s="11"/>
    </row>
    <row r="1140" spans="41:43" x14ac:dyDescent="0.3">
      <c r="AO1140" s="391"/>
      <c r="AP1140" s="11"/>
      <c r="AQ1140" s="11"/>
    </row>
    <row r="1141" spans="41:43" x14ac:dyDescent="0.3">
      <c r="AO1141" s="391"/>
      <c r="AP1141" s="11"/>
      <c r="AQ1141" s="11"/>
    </row>
    <row r="1142" spans="41:43" x14ac:dyDescent="0.3">
      <c r="AO1142" s="391"/>
      <c r="AP1142" s="11"/>
      <c r="AQ1142" s="11"/>
    </row>
    <row r="1143" spans="41:43" x14ac:dyDescent="0.3">
      <c r="AO1143" s="391"/>
      <c r="AP1143" s="11"/>
      <c r="AQ1143" s="11"/>
    </row>
    <row r="1144" spans="41:43" x14ac:dyDescent="0.3">
      <c r="AO1144" s="391"/>
      <c r="AP1144" s="11"/>
      <c r="AQ1144" s="11"/>
    </row>
    <row r="1145" spans="41:43" x14ac:dyDescent="0.3">
      <c r="AO1145" s="391"/>
      <c r="AP1145" s="11"/>
      <c r="AQ1145" s="11"/>
    </row>
    <row r="1146" spans="41:43" x14ac:dyDescent="0.3">
      <c r="AO1146" s="391"/>
      <c r="AP1146" s="11"/>
      <c r="AQ1146" s="11"/>
    </row>
    <row r="1147" spans="41:43" x14ac:dyDescent="0.3">
      <c r="AO1147" s="391"/>
      <c r="AP1147" s="11"/>
      <c r="AQ1147" s="11"/>
    </row>
    <row r="1148" spans="41:43" x14ac:dyDescent="0.3">
      <c r="AO1148" s="391"/>
      <c r="AP1148" s="11"/>
      <c r="AQ1148" s="11"/>
    </row>
    <row r="1149" spans="41:43" x14ac:dyDescent="0.3">
      <c r="AO1149" s="391"/>
      <c r="AP1149" s="11"/>
      <c r="AQ1149" s="11"/>
    </row>
    <row r="1150" spans="41:43" x14ac:dyDescent="0.3">
      <c r="AO1150" s="391"/>
      <c r="AP1150" s="11"/>
      <c r="AQ1150" s="11"/>
    </row>
    <row r="1151" spans="41:43" x14ac:dyDescent="0.3">
      <c r="AO1151" s="391"/>
      <c r="AP1151" s="11"/>
      <c r="AQ1151" s="11"/>
    </row>
    <row r="1152" spans="41:43" x14ac:dyDescent="0.3">
      <c r="AO1152" s="391"/>
      <c r="AP1152" s="11"/>
      <c r="AQ1152" s="11"/>
    </row>
    <row r="1153" spans="41:43" x14ac:dyDescent="0.3">
      <c r="AO1153" s="391"/>
      <c r="AP1153" s="11"/>
      <c r="AQ1153" s="11"/>
    </row>
    <row r="1154" spans="41:43" x14ac:dyDescent="0.3">
      <c r="AO1154" s="391"/>
      <c r="AP1154" s="11"/>
      <c r="AQ1154" s="11"/>
    </row>
    <row r="1155" spans="41:43" x14ac:dyDescent="0.3">
      <c r="AO1155" s="391"/>
      <c r="AP1155" s="11"/>
      <c r="AQ1155" s="11"/>
    </row>
    <row r="1156" spans="41:43" x14ac:dyDescent="0.3">
      <c r="AO1156" s="391"/>
      <c r="AP1156" s="11"/>
      <c r="AQ1156" s="11"/>
    </row>
    <row r="1157" spans="41:43" x14ac:dyDescent="0.3">
      <c r="AO1157" s="391"/>
      <c r="AP1157" s="11"/>
      <c r="AQ1157" s="11"/>
    </row>
    <row r="1158" spans="41:43" x14ac:dyDescent="0.3">
      <c r="AO1158" s="391"/>
      <c r="AP1158" s="11"/>
      <c r="AQ1158" s="11"/>
    </row>
    <row r="1159" spans="41:43" x14ac:dyDescent="0.3">
      <c r="AO1159" s="391"/>
      <c r="AP1159" s="11"/>
      <c r="AQ1159" s="11"/>
    </row>
    <row r="1160" spans="41:43" x14ac:dyDescent="0.3">
      <c r="AO1160" s="391"/>
      <c r="AP1160" s="11"/>
      <c r="AQ1160" s="11"/>
    </row>
    <row r="1161" spans="41:43" x14ac:dyDescent="0.3">
      <c r="AO1161" s="391"/>
      <c r="AP1161" s="11"/>
      <c r="AQ1161" s="11"/>
    </row>
    <row r="1162" spans="41:43" x14ac:dyDescent="0.3">
      <c r="AO1162" s="391"/>
      <c r="AP1162" s="11"/>
      <c r="AQ1162" s="11"/>
    </row>
    <row r="1163" spans="41:43" x14ac:dyDescent="0.3">
      <c r="AO1163" s="391"/>
      <c r="AP1163" s="11"/>
      <c r="AQ1163" s="11"/>
    </row>
    <row r="1164" spans="41:43" x14ac:dyDescent="0.3">
      <c r="AO1164" s="391"/>
      <c r="AP1164" s="11"/>
      <c r="AQ1164" s="11"/>
    </row>
    <row r="1165" spans="41:43" x14ac:dyDescent="0.3">
      <c r="AO1165" s="391"/>
      <c r="AP1165" s="11"/>
      <c r="AQ1165" s="11"/>
    </row>
    <row r="1166" spans="41:43" x14ac:dyDescent="0.3">
      <c r="AO1166" s="391"/>
      <c r="AP1166" s="11"/>
      <c r="AQ1166" s="11"/>
    </row>
    <row r="1167" spans="41:43" x14ac:dyDescent="0.3">
      <c r="AO1167" s="391"/>
      <c r="AP1167" s="11"/>
      <c r="AQ1167" s="11"/>
    </row>
    <row r="1168" spans="41:43" x14ac:dyDescent="0.3">
      <c r="AO1168" s="391"/>
      <c r="AP1168" s="11"/>
      <c r="AQ1168" s="11"/>
    </row>
    <row r="1169" spans="41:43" x14ac:dyDescent="0.3">
      <c r="AO1169" s="391"/>
      <c r="AP1169" s="11"/>
      <c r="AQ1169" s="11"/>
    </row>
    <row r="1170" spans="41:43" x14ac:dyDescent="0.3">
      <c r="AO1170" s="391"/>
      <c r="AP1170" s="11"/>
      <c r="AQ1170" s="11"/>
    </row>
    <row r="1171" spans="41:43" x14ac:dyDescent="0.3">
      <c r="AO1171" s="391"/>
      <c r="AP1171" s="11"/>
      <c r="AQ1171" s="11"/>
    </row>
    <row r="1172" spans="41:43" x14ac:dyDescent="0.3">
      <c r="AO1172" s="391"/>
      <c r="AP1172" s="11"/>
      <c r="AQ1172" s="11"/>
    </row>
    <row r="1173" spans="41:43" x14ac:dyDescent="0.3">
      <c r="AO1173" s="391"/>
      <c r="AP1173" s="11"/>
      <c r="AQ1173" s="11"/>
    </row>
    <row r="1174" spans="41:43" x14ac:dyDescent="0.3">
      <c r="AO1174" s="391"/>
      <c r="AP1174" s="11"/>
      <c r="AQ1174" s="11"/>
    </row>
    <row r="1175" spans="41:43" x14ac:dyDescent="0.3">
      <c r="AO1175" s="391"/>
      <c r="AP1175" s="11"/>
      <c r="AQ1175" s="11"/>
    </row>
    <row r="1176" spans="41:43" x14ac:dyDescent="0.3">
      <c r="AO1176" s="391"/>
      <c r="AP1176" s="11"/>
      <c r="AQ1176" s="11"/>
    </row>
    <row r="1177" spans="41:43" x14ac:dyDescent="0.3">
      <c r="AO1177" s="391"/>
      <c r="AP1177" s="11"/>
      <c r="AQ1177" s="11"/>
    </row>
    <row r="1178" spans="41:43" x14ac:dyDescent="0.3">
      <c r="AO1178" s="391"/>
      <c r="AP1178" s="11"/>
      <c r="AQ1178" s="11"/>
    </row>
    <row r="1179" spans="41:43" x14ac:dyDescent="0.3">
      <c r="AO1179" s="391"/>
      <c r="AP1179" s="11"/>
      <c r="AQ1179" s="11"/>
    </row>
    <row r="1180" spans="41:43" x14ac:dyDescent="0.3">
      <c r="AO1180" s="391"/>
      <c r="AP1180" s="11"/>
      <c r="AQ1180" s="11"/>
    </row>
    <row r="1181" spans="41:43" x14ac:dyDescent="0.3">
      <c r="AO1181" s="391"/>
      <c r="AP1181" s="11"/>
      <c r="AQ1181" s="11"/>
    </row>
    <row r="1182" spans="41:43" x14ac:dyDescent="0.3">
      <c r="AO1182" s="391"/>
      <c r="AP1182" s="11"/>
      <c r="AQ1182" s="11"/>
    </row>
    <row r="1183" spans="41:43" x14ac:dyDescent="0.3">
      <c r="AO1183" s="391"/>
      <c r="AP1183" s="11"/>
      <c r="AQ1183" s="11"/>
    </row>
    <row r="1184" spans="41:43" x14ac:dyDescent="0.3">
      <c r="AO1184" s="391"/>
      <c r="AP1184" s="11"/>
      <c r="AQ1184" s="11"/>
    </row>
    <row r="1185" spans="41:43" x14ac:dyDescent="0.3">
      <c r="AO1185" s="391"/>
      <c r="AP1185" s="11"/>
      <c r="AQ1185" s="11"/>
    </row>
    <row r="1186" spans="41:43" x14ac:dyDescent="0.3">
      <c r="AO1186" s="391"/>
      <c r="AP1186" s="11"/>
      <c r="AQ1186" s="11"/>
    </row>
    <row r="1187" spans="41:43" x14ac:dyDescent="0.3">
      <c r="AO1187" s="391"/>
      <c r="AP1187" s="11"/>
      <c r="AQ1187" s="11"/>
    </row>
    <row r="1188" spans="41:43" x14ac:dyDescent="0.3">
      <c r="AO1188" s="391"/>
      <c r="AP1188" s="11"/>
      <c r="AQ1188" s="11"/>
    </row>
    <row r="1189" spans="41:43" x14ac:dyDescent="0.3">
      <c r="AO1189" s="391"/>
      <c r="AP1189" s="11"/>
      <c r="AQ1189" s="11"/>
    </row>
    <row r="1190" spans="41:43" x14ac:dyDescent="0.3">
      <c r="AO1190" s="391"/>
      <c r="AP1190" s="11"/>
      <c r="AQ1190" s="11"/>
    </row>
    <row r="1191" spans="41:43" x14ac:dyDescent="0.3">
      <c r="AO1191" s="391"/>
      <c r="AP1191" s="11"/>
      <c r="AQ1191" s="11"/>
    </row>
    <row r="1192" spans="41:43" x14ac:dyDescent="0.3">
      <c r="AO1192" s="391"/>
      <c r="AP1192" s="11"/>
      <c r="AQ1192" s="11"/>
    </row>
    <row r="1193" spans="41:43" x14ac:dyDescent="0.3">
      <c r="AO1193" s="391"/>
      <c r="AP1193" s="11"/>
      <c r="AQ1193" s="11"/>
    </row>
    <row r="1194" spans="41:43" x14ac:dyDescent="0.3">
      <c r="AO1194" s="391"/>
      <c r="AP1194" s="11"/>
      <c r="AQ1194" s="11"/>
    </row>
    <row r="1195" spans="41:43" x14ac:dyDescent="0.3">
      <c r="AO1195" s="391"/>
      <c r="AP1195" s="11"/>
      <c r="AQ1195" s="11"/>
    </row>
    <row r="1196" spans="41:43" x14ac:dyDescent="0.3">
      <c r="AO1196" s="391"/>
      <c r="AP1196" s="11"/>
      <c r="AQ1196" s="11"/>
    </row>
    <row r="1197" spans="41:43" x14ac:dyDescent="0.3">
      <c r="AO1197" s="391"/>
      <c r="AP1197" s="11"/>
      <c r="AQ1197" s="11"/>
    </row>
    <row r="1198" spans="41:43" x14ac:dyDescent="0.3">
      <c r="AO1198" s="391"/>
      <c r="AP1198" s="11"/>
      <c r="AQ1198" s="11"/>
    </row>
    <row r="1199" spans="41:43" x14ac:dyDescent="0.3">
      <c r="AO1199" s="391"/>
      <c r="AP1199" s="11"/>
      <c r="AQ1199" s="11"/>
    </row>
    <row r="1200" spans="41:43" x14ac:dyDescent="0.3">
      <c r="AO1200" s="391"/>
      <c r="AP1200" s="11"/>
      <c r="AQ1200" s="11"/>
    </row>
    <row r="1201" spans="41:43" x14ac:dyDescent="0.3">
      <c r="AO1201" s="391"/>
      <c r="AP1201" s="11"/>
      <c r="AQ1201" s="11"/>
    </row>
    <row r="1202" spans="41:43" x14ac:dyDescent="0.3">
      <c r="AO1202" s="391"/>
      <c r="AP1202" s="11"/>
      <c r="AQ1202" s="11"/>
    </row>
    <row r="1203" spans="41:43" x14ac:dyDescent="0.3">
      <c r="AO1203" s="391"/>
      <c r="AP1203" s="11"/>
      <c r="AQ1203" s="11"/>
    </row>
    <row r="1204" spans="41:43" x14ac:dyDescent="0.3">
      <c r="AO1204" s="391"/>
      <c r="AP1204" s="11"/>
      <c r="AQ1204" s="11"/>
    </row>
    <row r="1205" spans="41:43" x14ac:dyDescent="0.3">
      <c r="AO1205" s="391"/>
      <c r="AP1205" s="11"/>
      <c r="AQ1205" s="11"/>
    </row>
    <row r="1206" spans="41:43" x14ac:dyDescent="0.3">
      <c r="AO1206" s="391"/>
      <c r="AP1206" s="11"/>
      <c r="AQ1206" s="11"/>
    </row>
    <row r="1207" spans="41:43" x14ac:dyDescent="0.3">
      <c r="AO1207" s="391"/>
      <c r="AP1207" s="11"/>
      <c r="AQ1207" s="11"/>
    </row>
    <row r="1208" spans="41:43" x14ac:dyDescent="0.3">
      <c r="AO1208" s="391"/>
      <c r="AP1208" s="11"/>
      <c r="AQ1208" s="11"/>
    </row>
    <row r="1209" spans="41:43" x14ac:dyDescent="0.3">
      <c r="AO1209" s="391"/>
      <c r="AP1209" s="11"/>
      <c r="AQ1209" s="11"/>
    </row>
    <row r="1210" spans="41:43" x14ac:dyDescent="0.3">
      <c r="AO1210" s="391"/>
      <c r="AP1210" s="11"/>
      <c r="AQ1210" s="11"/>
    </row>
    <row r="1211" spans="41:43" x14ac:dyDescent="0.3">
      <c r="AO1211" s="391"/>
      <c r="AP1211" s="11"/>
      <c r="AQ1211" s="11"/>
    </row>
    <row r="1212" spans="41:43" x14ac:dyDescent="0.3">
      <c r="AO1212" s="391"/>
      <c r="AP1212" s="11"/>
      <c r="AQ1212" s="11"/>
    </row>
    <row r="1213" spans="41:43" x14ac:dyDescent="0.3">
      <c r="AO1213" s="391"/>
      <c r="AP1213" s="11"/>
      <c r="AQ1213" s="11"/>
    </row>
    <row r="1214" spans="41:43" x14ac:dyDescent="0.3">
      <c r="AO1214" s="391"/>
      <c r="AP1214" s="11"/>
      <c r="AQ1214" s="11"/>
    </row>
    <row r="1215" spans="41:43" x14ac:dyDescent="0.3">
      <c r="AO1215" s="391"/>
      <c r="AP1215" s="11"/>
      <c r="AQ1215" s="11"/>
    </row>
    <row r="1216" spans="41:43" x14ac:dyDescent="0.3">
      <c r="AO1216" s="391"/>
      <c r="AP1216" s="11"/>
      <c r="AQ1216" s="11"/>
    </row>
    <row r="1217" spans="41:43" x14ac:dyDescent="0.3">
      <c r="AO1217" s="391"/>
      <c r="AP1217" s="11"/>
      <c r="AQ1217" s="11"/>
    </row>
    <row r="1218" spans="41:43" x14ac:dyDescent="0.3">
      <c r="AO1218" s="391"/>
      <c r="AP1218" s="11"/>
      <c r="AQ1218" s="11"/>
    </row>
    <row r="1219" spans="41:43" x14ac:dyDescent="0.3">
      <c r="AO1219" s="391"/>
      <c r="AP1219" s="11"/>
      <c r="AQ1219" s="11"/>
    </row>
    <row r="1220" spans="41:43" x14ac:dyDescent="0.3">
      <c r="AO1220" s="391"/>
      <c r="AP1220" s="11"/>
      <c r="AQ1220" s="11"/>
    </row>
    <row r="1221" spans="41:43" x14ac:dyDescent="0.3">
      <c r="AO1221" s="391"/>
      <c r="AP1221" s="11"/>
      <c r="AQ1221" s="11"/>
    </row>
    <row r="1222" spans="41:43" x14ac:dyDescent="0.3">
      <c r="AO1222" s="391"/>
      <c r="AP1222" s="11"/>
      <c r="AQ1222" s="11"/>
    </row>
    <row r="1223" spans="41:43" x14ac:dyDescent="0.3">
      <c r="AO1223" s="391"/>
      <c r="AP1223" s="11"/>
      <c r="AQ1223" s="11"/>
    </row>
    <row r="1224" spans="41:43" x14ac:dyDescent="0.3">
      <c r="AO1224" s="391"/>
      <c r="AP1224" s="11"/>
      <c r="AQ1224" s="11"/>
    </row>
    <row r="1225" spans="41:43" x14ac:dyDescent="0.3">
      <c r="AO1225" s="391"/>
      <c r="AP1225" s="11"/>
      <c r="AQ1225" s="11"/>
    </row>
    <row r="1226" spans="41:43" x14ac:dyDescent="0.3">
      <c r="AO1226" s="391"/>
      <c r="AP1226" s="11"/>
      <c r="AQ1226" s="11"/>
    </row>
    <row r="1227" spans="41:43" x14ac:dyDescent="0.3">
      <c r="AO1227" s="391"/>
      <c r="AP1227" s="11"/>
      <c r="AQ1227" s="11"/>
    </row>
    <row r="1228" spans="41:43" x14ac:dyDescent="0.3">
      <c r="AO1228" s="391"/>
      <c r="AP1228" s="11"/>
      <c r="AQ1228" s="11"/>
    </row>
    <row r="1229" spans="41:43" x14ac:dyDescent="0.3">
      <c r="AO1229" s="391"/>
      <c r="AP1229" s="11"/>
      <c r="AQ1229" s="11"/>
    </row>
    <row r="1230" spans="41:43" x14ac:dyDescent="0.3">
      <c r="AO1230" s="391"/>
      <c r="AP1230" s="11"/>
      <c r="AQ1230" s="11"/>
    </row>
    <row r="1231" spans="41:43" x14ac:dyDescent="0.3">
      <c r="AO1231" s="391"/>
      <c r="AP1231" s="11"/>
      <c r="AQ1231" s="11"/>
    </row>
    <row r="1232" spans="41:43" x14ac:dyDescent="0.3">
      <c r="AO1232" s="391"/>
      <c r="AP1232" s="11"/>
      <c r="AQ1232" s="11"/>
    </row>
    <row r="1233" spans="41:43" x14ac:dyDescent="0.3">
      <c r="AO1233" s="391"/>
      <c r="AP1233" s="11"/>
      <c r="AQ1233" s="11"/>
    </row>
    <row r="1234" spans="41:43" x14ac:dyDescent="0.3">
      <c r="AO1234" s="391"/>
      <c r="AP1234" s="11"/>
      <c r="AQ1234" s="11"/>
    </row>
    <row r="1235" spans="41:43" x14ac:dyDescent="0.3">
      <c r="AO1235" s="391"/>
      <c r="AP1235" s="11"/>
      <c r="AQ1235" s="11"/>
    </row>
    <row r="1236" spans="41:43" x14ac:dyDescent="0.3">
      <c r="AO1236" s="391"/>
      <c r="AP1236" s="11"/>
      <c r="AQ1236" s="11"/>
    </row>
    <row r="1237" spans="41:43" x14ac:dyDescent="0.3">
      <c r="AO1237" s="391"/>
      <c r="AP1237" s="11"/>
      <c r="AQ1237" s="11"/>
    </row>
    <row r="1238" spans="41:43" x14ac:dyDescent="0.3">
      <c r="AO1238" s="391"/>
      <c r="AP1238" s="11"/>
      <c r="AQ1238" s="11"/>
    </row>
    <row r="1239" spans="41:43" x14ac:dyDescent="0.3">
      <c r="AO1239" s="391"/>
      <c r="AP1239" s="11"/>
      <c r="AQ1239" s="11"/>
    </row>
    <row r="1240" spans="41:43" x14ac:dyDescent="0.3">
      <c r="AO1240" s="391"/>
      <c r="AP1240" s="11"/>
      <c r="AQ1240" s="11"/>
    </row>
    <row r="1241" spans="41:43" x14ac:dyDescent="0.3">
      <c r="AO1241" s="391"/>
      <c r="AP1241" s="11"/>
      <c r="AQ1241" s="11"/>
    </row>
    <row r="1242" spans="41:43" x14ac:dyDescent="0.3">
      <c r="AO1242" s="391"/>
      <c r="AP1242" s="11"/>
      <c r="AQ1242" s="11"/>
    </row>
    <row r="1243" spans="41:43" x14ac:dyDescent="0.3">
      <c r="AO1243" s="391"/>
      <c r="AP1243" s="11"/>
      <c r="AQ1243" s="11"/>
    </row>
    <row r="1244" spans="41:43" x14ac:dyDescent="0.3">
      <c r="AO1244" s="391"/>
      <c r="AP1244" s="11"/>
      <c r="AQ1244" s="11"/>
    </row>
    <row r="1245" spans="41:43" x14ac:dyDescent="0.3">
      <c r="AO1245" s="391"/>
      <c r="AP1245" s="11"/>
      <c r="AQ1245" s="11"/>
    </row>
    <row r="1246" spans="41:43" x14ac:dyDescent="0.3">
      <c r="AO1246" s="391"/>
      <c r="AP1246" s="11"/>
      <c r="AQ1246" s="11"/>
    </row>
    <row r="1247" spans="41:43" x14ac:dyDescent="0.3">
      <c r="AO1247" s="391"/>
      <c r="AP1247" s="11"/>
      <c r="AQ1247" s="11"/>
    </row>
    <row r="1248" spans="41:43" x14ac:dyDescent="0.3">
      <c r="AO1248" s="391"/>
      <c r="AP1248" s="11"/>
      <c r="AQ1248" s="11"/>
    </row>
    <row r="1249" spans="41:43" x14ac:dyDescent="0.3">
      <c r="AO1249" s="391"/>
      <c r="AP1249" s="11"/>
      <c r="AQ1249" s="11"/>
    </row>
    <row r="1250" spans="41:43" x14ac:dyDescent="0.3">
      <c r="AO1250" s="391"/>
      <c r="AP1250" s="11"/>
      <c r="AQ1250" s="11"/>
    </row>
    <row r="1251" spans="41:43" x14ac:dyDescent="0.3">
      <c r="AO1251" s="391"/>
      <c r="AP1251" s="11"/>
      <c r="AQ1251" s="11"/>
    </row>
    <row r="1252" spans="41:43" x14ac:dyDescent="0.3">
      <c r="AO1252" s="391"/>
      <c r="AP1252" s="11"/>
      <c r="AQ1252" s="11"/>
    </row>
    <row r="1253" spans="41:43" x14ac:dyDescent="0.3">
      <c r="AO1253" s="391"/>
      <c r="AP1253" s="11"/>
      <c r="AQ1253" s="11"/>
    </row>
    <row r="1254" spans="41:43" x14ac:dyDescent="0.3">
      <c r="AO1254" s="391"/>
      <c r="AP1254" s="11"/>
      <c r="AQ1254" s="11"/>
    </row>
    <row r="1255" spans="41:43" x14ac:dyDescent="0.3">
      <c r="AO1255" s="391"/>
      <c r="AP1255" s="11"/>
      <c r="AQ1255" s="11"/>
    </row>
    <row r="1256" spans="41:43" x14ac:dyDescent="0.3">
      <c r="AO1256" s="391"/>
      <c r="AP1256" s="11"/>
      <c r="AQ1256" s="11"/>
    </row>
    <row r="1257" spans="41:43" x14ac:dyDescent="0.3">
      <c r="AO1257" s="391"/>
      <c r="AP1257" s="11"/>
      <c r="AQ1257" s="11"/>
    </row>
    <row r="1258" spans="41:43" x14ac:dyDescent="0.3">
      <c r="AO1258" s="391"/>
      <c r="AP1258" s="11"/>
      <c r="AQ1258" s="11"/>
    </row>
    <row r="1259" spans="41:43" x14ac:dyDescent="0.3">
      <c r="AO1259" s="391"/>
      <c r="AP1259" s="11"/>
      <c r="AQ1259" s="11"/>
    </row>
    <row r="1260" spans="41:43" x14ac:dyDescent="0.3">
      <c r="AO1260" s="391"/>
      <c r="AP1260" s="11"/>
      <c r="AQ1260" s="11"/>
    </row>
    <row r="1261" spans="41:43" x14ac:dyDescent="0.3">
      <c r="AO1261" s="391"/>
      <c r="AP1261" s="11"/>
      <c r="AQ1261" s="11"/>
    </row>
    <row r="1262" spans="41:43" x14ac:dyDescent="0.3">
      <c r="AO1262" s="391"/>
      <c r="AP1262" s="11"/>
      <c r="AQ1262" s="11"/>
    </row>
    <row r="1263" spans="41:43" x14ac:dyDescent="0.3">
      <c r="AO1263" s="391"/>
      <c r="AP1263" s="11"/>
      <c r="AQ1263" s="11"/>
    </row>
    <row r="1264" spans="41:43" x14ac:dyDescent="0.3">
      <c r="AO1264" s="391"/>
      <c r="AP1264" s="11"/>
      <c r="AQ1264" s="11"/>
    </row>
    <row r="1265" spans="41:43" x14ac:dyDescent="0.3">
      <c r="AO1265" s="391"/>
      <c r="AP1265" s="11"/>
      <c r="AQ1265" s="11"/>
    </row>
    <row r="1266" spans="41:43" x14ac:dyDescent="0.3">
      <c r="AO1266" s="391"/>
      <c r="AP1266" s="11"/>
      <c r="AQ1266" s="11"/>
    </row>
    <row r="1267" spans="41:43" x14ac:dyDescent="0.3">
      <c r="AO1267" s="391"/>
      <c r="AP1267" s="11"/>
      <c r="AQ1267" s="11"/>
    </row>
    <row r="1268" spans="41:43" x14ac:dyDescent="0.3">
      <c r="AO1268" s="391"/>
      <c r="AP1268" s="11"/>
      <c r="AQ1268" s="11"/>
    </row>
    <row r="1269" spans="41:43" x14ac:dyDescent="0.3">
      <c r="AO1269" s="391"/>
      <c r="AP1269" s="11"/>
      <c r="AQ1269" s="11"/>
    </row>
    <row r="1270" spans="41:43" x14ac:dyDescent="0.3">
      <c r="AO1270" s="391"/>
      <c r="AP1270" s="11"/>
      <c r="AQ1270" s="11"/>
    </row>
    <row r="1271" spans="41:43" x14ac:dyDescent="0.3">
      <c r="AO1271" s="391"/>
      <c r="AP1271" s="11"/>
      <c r="AQ1271" s="11"/>
    </row>
    <row r="1272" spans="41:43" x14ac:dyDescent="0.3">
      <c r="AO1272" s="391"/>
      <c r="AP1272" s="11"/>
      <c r="AQ1272" s="11"/>
    </row>
    <row r="1273" spans="41:43" x14ac:dyDescent="0.3">
      <c r="AO1273" s="391"/>
      <c r="AP1273" s="11"/>
      <c r="AQ1273" s="11"/>
    </row>
    <row r="1274" spans="41:43" x14ac:dyDescent="0.3">
      <c r="AO1274" s="391"/>
      <c r="AP1274" s="11"/>
      <c r="AQ1274" s="11"/>
    </row>
    <row r="1275" spans="41:43" x14ac:dyDescent="0.3">
      <c r="AO1275" s="391"/>
      <c r="AP1275" s="11"/>
      <c r="AQ1275" s="11"/>
    </row>
    <row r="1276" spans="41:43" x14ac:dyDescent="0.3">
      <c r="AO1276" s="391"/>
      <c r="AP1276" s="11"/>
      <c r="AQ1276" s="11"/>
    </row>
    <row r="1277" spans="41:43" x14ac:dyDescent="0.3">
      <c r="AO1277" s="391"/>
      <c r="AP1277" s="11"/>
      <c r="AQ1277" s="11"/>
    </row>
    <row r="1278" spans="41:43" x14ac:dyDescent="0.3">
      <c r="AO1278" s="391"/>
      <c r="AP1278" s="11"/>
      <c r="AQ1278" s="11"/>
    </row>
    <row r="1279" spans="41:43" x14ac:dyDescent="0.3">
      <c r="AO1279" s="391"/>
      <c r="AP1279" s="11"/>
      <c r="AQ1279" s="11"/>
    </row>
    <row r="1280" spans="41:43" x14ac:dyDescent="0.3">
      <c r="AO1280" s="391"/>
      <c r="AP1280" s="11"/>
      <c r="AQ1280" s="11"/>
    </row>
    <row r="1281" spans="41:43" x14ac:dyDescent="0.3">
      <c r="AO1281" s="391"/>
      <c r="AP1281" s="11"/>
      <c r="AQ1281" s="11"/>
    </row>
    <row r="1282" spans="41:43" x14ac:dyDescent="0.3">
      <c r="AO1282" s="391"/>
      <c r="AP1282" s="11"/>
      <c r="AQ1282" s="11"/>
    </row>
    <row r="1283" spans="41:43" x14ac:dyDescent="0.3">
      <c r="AO1283" s="391"/>
      <c r="AP1283" s="11"/>
      <c r="AQ1283" s="11"/>
    </row>
    <row r="1284" spans="41:43" x14ac:dyDescent="0.3">
      <c r="AO1284" s="391"/>
      <c r="AP1284" s="11"/>
      <c r="AQ1284" s="11"/>
    </row>
    <row r="1285" spans="41:43" x14ac:dyDescent="0.3">
      <c r="AO1285" s="391"/>
      <c r="AP1285" s="11"/>
      <c r="AQ1285" s="11"/>
    </row>
    <row r="1286" spans="41:43" x14ac:dyDescent="0.3">
      <c r="AO1286" s="391"/>
      <c r="AP1286" s="11"/>
      <c r="AQ1286" s="11"/>
    </row>
    <row r="1287" spans="41:43" x14ac:dyDescent="0.3">
      <c r="AO1287" s="391"/>
      <c r="AP1287" s="11"/>
      <c r="AQ1287" s="11"/>
    </row>
    <row r="1288" spans="41:43" x14ac:dyDescent="0.3">
      <c r="AO1288" s="391"/>
      <c r="AP1288" s="11"/>
      <c r="AQ1288" s="11"/>
    </row>
    <row r="1289" spans="41:43" x14ac:dyDescent="0.3">
      <c r="AO1289" s="391"/>
      <c r="AP1289" s="11"/>
      <c r="AQ1289" s="11"/>
    </row>
    <row r="1290" spans="41:43" x14ac:dyDescent="0.3">
      <c r="AO1290" s="391"/>
      <c r="AP1290" s="11"/>
      <c r="AQ1290" s="11"/>
    </row>
    <row r="1291" spans="41:43" x14ac:dyDescent="0.3">
      <c r="AO1291" s="391"/>
      <c r="AP1291" s="11"/>
      <c r="AQ1291" s="11"/>
    </row>
    <row r="1292" spans="41:43" x14ac:dyDescent="0.3">
      <c r="AO1292" s="391"/>
      <c r="AP1292" s="11"/>
      <c r="AQ1292" s="11"/>
    </row>
    <row r="1293" spans="41:43" x14ac:dyDescent="0.3">
      <c r="AO1293" s="391"/>
      <c r="AP1293" s="11"/>
      <c r="AQ1293" s="11"/>
    </row>
    <row r="1294" spans="41:43" x14ac:dyDescent="0.3">
      <c r="AO1294" s="391"/>
      <c r="AP1294" s="11"/>
      <c r="AQ1294" s="11"/>
    </row>
    <row r="1295" spans="41:43" x14ac:dyDescent="0.3">
      <c r="AO1295" s="391"/>
      <c r="AP1295" s="11"/>
      <c r="AQ1295" s="11"/>
    </row>
    <row r="1296" spans="41:43" x14ac:dyDescent="0.3">
      <c r="AO1296" s="391"/>
      <c r="AP1296" s="11"/>
      <c r="AQ1296" s="11"/>
    </row>
    <row r="1297" spans="41:43" x14ac:dyDescent="0.3">
      <c r="AO1297" s="391"/>
      <c r="AP1297" s="11"/>
      <c r="AQ1297" s="11"/>
    </row>
    <row r="1298" spans="41:43" x14ac:dyDescent="0.3">
      <c r="AO1298" s="391"/>
      <c r="AP1298" s="11"/>
      <c r="AQ1298" s="11"/>
    </row>
    <row r="1299" spans="41:43" x14ac:dyDescent="0.3">
      <c r="AO1299" s="391"/>
      <c r="AP1299" s="11"/>
      <c r="AQ1299" s="11"/>
    </row>
    <row r="1300" spans="41:43" x14ac:dyDescent="0.3">
      <c r="AO1300" s="391"/>
      <c r="AP1300" s="11"/>
      <c r="AQ1300" s="11"/>
    </row>
    <row r="1301" spans="41:43" x14ac:dyDescent="0.3">
      <c r="AO1301" s="391"/>
      <c r="AP1301" s="11"/>
      <c r="AQ1301" s="11"/>
    </row>
    <row r="1302" spans="41:43" x14ac:dyDescent="0.3">
      <c r="AO1302" s="391"/>
      <c r="AP1302" s="11"/>
      <c r="AQ1302" s="11"/>
    </row>
    <row r="1303" spans="41:43" x14ac:dyDescent="0.3">
      <c r="AO1303" s="391"/>
      <c r="AP1303" s="11"/>
      <c r="AQ1303" s="11"/>
    </row>
    <row r="1304" spans="41:43" x14ac:dyDescent="0.3">
      <c r="AO1304" s="391"/>
      <c r="AP1304" s="11"/>
      <c r="AQ1304" s="11"/>
    </row>
    <row r="1305" spans="41:43" x14ac:dyDescent="0.3">
      <c r="AO1305" s="391"/>
      <c r="AP1305" s="11"/>
      <c r="AQ1305" s="11"/>
    </row>
    <row r="1306" spans="41:43" x14ac:dyDescent="0.3">
      <c r="AO1306" s="391"/>
      <c r="AP1306" s="11"/>
      <c r="AQ1306" s="11"/>
    </row>
    <row r="1307" spans="41:43" x14ac:dyDescent="0.3">
      <c r="AO1307" s="391"/>
      <c r="AP1307" s="11"/>
      <c r="AQ1307" s="11"/>
    </row>
    <row r="1308" spans="41:43" x14ac:dyDescent="0.3">
      <c r="AO1308" s="391"/>
      <c r="AP1308" s="11"/>
      <c r="AQ1308" s="11"/>
    </row>
    <row r="1309" spans="41:43" x14ac:dyDescent="0.3">
      <c r="AO1309" s="391"/>
      <c r="AP1309" s="11"/>
      <c r="AQ1309" s="11"/>
    </row>
    <row r="1310" spans="41:43" x14ac:dyDescent="0.3">
      <c r="AO1310" s="391"/>
      <c r="AP1310" s="11"/>
      <c r="AQ1310" s="11"/>
    </row>
    <row r="1311" spans="41:43" x14ac:dyDescent="0.3">
      <c r="AO1311" s="391"/>
      <c r="AP1311" s="11"/>
      <c r="AQ1311" s="11"/>
    </row>
    <row r="1312" spans="41:43" x14ac:dyDescent="0.3">
      <c r="AO1312" s="391"/>
      <c r="AP1312" s="11"/>
      <c r="AQ1312" s="11"/>
    </row>
    <row r="1313" spans="41:43" x14ac:dyDescent="0.3">
      <c r="AO1313" s="391"/>
      <c r="AP1313" s="11"/>
      <c r="AQ1313" s="11"/>
    </row>
    <row r="1314" spans="41:43" x14ac:dyDescent="0.3">
      <c r="AO1314" s="391"/>
      <c r="AP1314" s="11"/>
      <c r="AQ1314" s="11"/>
    </row>
    <row r="1315" spans="41:43" x14ac:dyDescent="0.3">
      <c r="AO1315" s="391"/>
      <c r="AP1315" s="11"/>
      <c r="AQ1315" s="11"/>
    </row>
    <row r="1316" spans="41:43" x14ac:dyDescent="0.3">
      <c r="AO1316" s="391"/>
      <c r="AP1316" s="11"/>
      <c r="AQ1316" s="11"/>
    </row>
    <row r="1317" spans="41:43" x14ac:dyDescent="0.3">
      <c r="AO1317" s="391"/>
      <c r="AP1317" s="11"/>
      <c r="AQ1317" s="11"/>
    </row>
    <row r="1318" spans="41:43" x14ac:dyDescent="0.3">
      <c r="AO1318" s="391"/>
      <c r="AP1318" s="11"/>
      <c r="AQ1318" s="11"/>
    </row>
    <row r="1319" spans="41:43" x14ac:dyDescent="0.3">
      <c r="AO1319" s="391"/>
      <c r="AP1319" s="11"/>
      <c r="AQ1319" s="11"/>
    </row>
    <row r="1320" spans="41:43" x14ac:dyDescent="0.3">
      <c r="AO1320" s="391"/>
      <c r="AP1320" s="11"/>
      <c r="AQ1320" s="11"/>
    </row>
    <row r="1321" spans="41:43" x14ac:dyDescent="0.3">
      <c r="AO1321" s="391"/>
      <c r="AP1321" s="11"/>
      <c r="AQ1321" s="11"/>
    </row>
    <row r="1322" spans="41:43" x14ac:dyDescent="0.3">
      <c r="AO1322" s="391"/>
      <c r="AP1322" s="11"/>
      <c r="AQ1322" s="11"/>
    </row>
    <row r="1323" spans="41:43" x14ac:dyDescent="0.3">
      <c r="AO1323" s="391"/>
      <c r="AP1323" s="11"/>
      <c r="AQ1323" s="11"/>
    </row>
    <row r="1324" spans="41:43" x14ac:dyDescent="0.3">
      <c r="AO1324" s="391"/>
      <c r="AP1324" s="11"/>
      <c r="AQ1324" s="11"/>
    </row>
    <row r="1325" spans="41:43" x14ac:dyDescent="0.3">
      <c r="AO1325" s="391"/>
      <c r="AP1325" s="11"/>
      <c r="AQ1325" s="11"/>
    </row>
    <row r="1326" spans="41:43" x14ac:dyDescent="0.3">
      <c r="AO1326" s="391"/>
      <c r="AP1326" s="11"/>
      <c r="AQ1326" s="11"/>
    </row>
    <row r="1327" spans="41:43" x14ac:dyDescent="0.3">
      <c r="AO1327" s="391"/>
      <c r="AP1327" s="11"/>
      <c r="AQ1327" s="11"/>
    </row>
    <row r="1328" spans="41:43" x14ac:dyDescent="0.3">
      <c r="AO1328" s="391"/>
      <c r="AP1328" s="11"/>
      <c r="AQ1328" s="11"/>
    </row>
    <row r="1329" spans="41:43" x14ac:dyDescent="0.3">
      <c r="AO1329" s="391"/>
      <c r="AP1329" s="11"/>
      <c r="AQ1329" s="11"/>
    </row>
    <row r="1330" spans="41:43" x14ac:dyDescent="0.3">
      <c r="AO1330" s="391"/>
      <c r="AP1330" s="11"/>
      <c r="AQ1330" s="11"/>
    </row>
    <row r="1331" spans="41:43" x14ac:dyDescent="0.3">
      <c r="AO1331" s="391"/>
      <c r="AP1331" s="11"/>
      <c r="AQ1331" s="11"/>
    </row>
    <row r="1332" spans="41:43" x14ac:dyDescent="0.3">
      <c r="AO1332" s="391"/>
      <c r="AP1332" s="11"/>
      <c r="AQ1332" s="11"/>
    </row>
    <row r="1333" spans="41:43" x14ac:dyDescent="0.3">
      <c r="AO1333" s="391"/>
      <c r="AP1333" s="11"/>
      <c r="AQ1333" s="11"/>
    </row>
    <row r="1334" spans="41:43" x14ac:dyDescent="0.3">
      <c r="AO1334" s="391"/>
      <c r="AP1334" s="11"/>
      <c r="AQ1334" s="11"/>
    </row>
    <row r="1335" spans="41:43" x14ac:dyDescent="0.3">
      <c r="AO1335" s="391"/>
      <c r="AP1335" s="11"/>
      <c r="AQ1335" s="11"/>
    </row>
    <row r="1336" spans="41:43" x14ac:dyDescent="0.3">
      <c r="AO1336" s="391"/>
      <c r="AP1336" s="11"/>
      <c r="AQ1336" s="11"/>
    </row>
    <row r="1337" spans="41:43" x14ac:dyDescent="0.3">
      <c r="AO1337" s="391"/>
      <c r="AP1337" s="11"/>
      <c r="AQ1337" s="11"/>
    </row>
    <row r="1338" spans="41:43" x14ac:dyDescent="0.3">
      <c r="AO1338" s="391"/>
      <c r="AP1338" s="11"/>
      <c r="AQ1338" s="11"/>
    </row>
    <row r="1339" spans="41:43" x14ac:dyDescent="0.3">
      <c r="AO1339" s="391"/>
      <c r="AP1339" s="11"/>
      <c r="AQ1339" s="11"/>
    </row>
    <row r="1340" spans="41:43" x14ac:dyDescent="0.3">
      <c r="AO1340" s="391"/>
      <c r="AP1340" s="11"/>
      <c r="AQ1340" s="11"/>
    </row>
    <row r="1341" spans="41:43" x14ac:dyDescent="0.3">
      <c r="AO1341" s="391"/>
      <c r="AP1341" s="11"/>
      <c r="AQ1341" s="11"/>
    </row>
    <row r="1342" spans="41:43" x14ac:dyDescent="0.3">
      <c r="AO1342" s="391"/>
      <c r="AP1342" s="11"/>
      <c r="AQ1342" s="11"/>
    </row>
    <row r="1343" spans="41:43" x14ac:dyDescent="0.3">
      <c r="AO1343" s="391"/>
      <c r="AP1343" s="11"/>
      <c r="AQ1343" s="11"/>
    </row>
    <row r="1344" spans="41:43" x14ac:dyDescent="0.3">
      <c r="AO1344" s="391"/>
      <c r="AP1344" s="11"/>
      <c r="AQ1344" s="11"/>
    </row>
    <row r="1345" spans="41:43" x14ac:dyDescent="0.3">
      <c r="AO1345" s="391"/>
      <c r="AP1345" s="11"/>
      <c r="AQ1345" s="11"/>
    </row>
    <row r="1346" spans="41:43" x14ac:dyDescent="0.3">
      <c r="AO1346" s="391"/>
      <c r="AP1346" s="11"/>
      <c r="AQ1346" s="11"/>
    </row>
    <row r="1347" spans="41:43" x14ac:dyDescent="0.3">
      <c r="AO1347" s="391"/>
      <c r="AP1347" s="11"/>
      <c r="AQ1347" s="11"/>
    </row>
    <row r="1348" spans="41:43" x14ac:dyDescent="0.3">
      <c r="AO1348" s="391"/>
      <c r="AP1348" s="11"/>
      <c r="AQ1348" s="11"/>
    </row>
    <row r="1349" spans="41:43" x14ac:dyDescent="0.3">
      <c r="AO1349" s="391"/>
      <c r="AP1349" s="11"/>
      <c r="AQ1349" s="11"/>
    </row>
    <row r="1350" spans="41:43" x14ac:dyDescent="0.3">
      <c r="AO1350" s="391"/>
      <c r="AP1350" s="11"/>
      <c r="AQ1350" s="11"/>
    </row>
    <row r="1351" spans="41:43" x14ac:dyDescent="0.3">
      <c r="AO1351" s="391"/>
      <c r="AP1351" s="11"/>
      <c r="AQ1351" s="11"/>
    </row>
    <row r="1352" spans="41:43" x14ac:dyDescent="0.3">
      <c r="AO1352" s="391"/>
      <c r="AP1352" s="11"/>
      <c r="AQ1352" s="11"/>
    </row>
    <row r="1353" spans="41:43" x14ac:dyDescent="0.3">
      <c r="AO1353" s="391"/>
      <c r="AP1353" s="11"/>
      <c r="AQ1353" s="11"/>
    </row>
    <row r="1354" spans="41:43" x14ac:dyDescent="0.3">
      <c r="AO1354" s="391"/>
      <c r="AP1354" s="11"/>
      <c r="AQ1354" s="11"/>
    </row>
    <row r="1355" spans="41:43" x14ac:dyDescent="0.3">
      <c r="AO1355" s="391"/>
      <c r="AP1355" s="11"/>
      <c r="AQ1355" s="11"/>
    </row>
    <row r="1356" spans="41:43" x14ac:dyDescent="0.3">
      <c r="AO1356" s="391"/>
      <c r="AP1356" s="11"/>
      <c r="AQ1356" s="11"/>
    </row>
    <row r="1357" spans="41:43" x14ac:dyDescent="0.3">
      <c r="AO1357" s="391"/>
      <c r="AP1357" s="11"/>
      <c r="AQ1357" s="11"/>
    </row>
    <row r="1358" spans="41:43" x14ac:dyDescent="0.3">
      <c r="AO1358" s="391"/>
      <c r="AP1358" s="11"/>
      <c r="AQ1358" s="11"/>
    </row>
    <row r="1359" spans="41:43" x14ac:dyDescent="0.3">
      <c r="AO1359" s="391"/>
      <c r="AP1359" s="11"/>
      <c r="AQ1359" s="11"/>
    </row>
    <row r="1360" spans="41:43" x14ac:dyDescent="0.3">
      <c r="AO1360" s="391"/>
      <c r="AP1360" s="11"/>
      <c r="AQ1360" s="11"/>
    </row>
    <row r="1361" spans="41:43" x14ac:dyDescent="0.3">
      <c r="AO1361" s="391"/>
      <c r="AP1361" s="11"/>
      <c r="AQ1361" s="11"/>
    </row>
    <row r="1362" spans="41:43" x14ac:dyDescent="0.3">
      <c r="AO1362" s="391"/>
      <c r="AP1362" s="11"/>
      <c r="AQ1362" s="11"/>
    </row>
    <row r="1363" spans="41:43" x14ac:dyDescent="0.3">
      <c r="AO1363" s="391"/>
      <c r="AP1363" s="11"/>
      <c r="AQ1363" s="11"/>
    </row>
    <row r="1364" spans="41:43" x14ac:dyDescent="0.3">
      <c r="AO1364" s="391"/>
      <c r="AP1364" s="11"/>
      <c r="AQ1364" s="11"/>
    </row>
    <row r="1365" spans="41:43" x14ac:dyDescent="0.3">
      <c r="AO1365" s="391"/>
      <c r="AP1365" s="11"/>
      <c r="AQ1365" s="11"/>
    </row>
    <row r="1366" spans="41:43" x14ac:dyDescent="0.3">
      <c r="AO1366" s="391"/>
      <c r="AP1366" s="11"/>
      <c r="AQ1366" s="11"/>
    </row>
    <row r="1367" spans="41:43" x14ac:dyDescent="0.3">
      <c r="AO1367" s="391"/>
      <c r="AP1367" s="11"/>
      <c r="AQ1367" s="11"/>
    </row>
    <row r="1368" spans="41:43" x14ac:dyDescent="0.3">
      <c r="AO1368" s="391"/>
      <c r="AP1368" s="11"/>
      <c r="AQ1368" s="11"/>
    </row>
    <row r="1369" spans="41:43" x14ac:dyDescent="0.3">
      <c r="AO1369" s="391"/>
      <c r="AP1369" s="11"/>
      <c r="AQ1369" s="11"/>
    </row>
    <row r="1370" spans="41:43" x14ac:dyDescent="0.3">
      <c r="AO1370" s="391"/>
      <c r="AP1370" s="11"/>
      <c r="AQ1370" s="11"/>
    </row>
    <row r="1371" spans="41:43" x14ac:dyDescent="0.3">
      <c r="AO1371" s="391"/>
      <c r="AP1371" s="11"/>
      <c r="AQ1371" s="11"/>
    </row>
    <row r="1372" spans="41:43" x14ac:dyDescent="0.3">
      <c r="AO1372" s="391"/>
      <c r="AP1372" s="11"/>
      <c r="AQ1372" s="11"/>
    </row>
    <row r="1373" spans="41:43" x14ac:dyDescent="0.3">
      <c r="AO1373" s="391"/>
      <c r="AP1373" s="11"/>
      <c r="AQ1373" s="11"/>
    </row>
    <row r="1374" spans="41:43" x14ac:dyDescent="0.3">
      <c r="AO1374" s="391"/>
      <c r="AP1374" s="11"/>
      <c r="AQ1374" s="11"/>
    </row>
    <row r="1375" spans="41:43" x14ac:dyDescent="0.3">
      <c r="AO1375" s="391"/>
      <c r="AP1375" s="11"/>
      <c r="AQ1375" s="11"/>
    </row>
    <row r="1376" spans="41:43" x14ac:dyDescent="0.3">
      <c r="AO1376" s="391"/>
      <c r="AP1376" s="11"/>
      <c r="AQ1376" s="11"/>
    </row>
    <row r="1377" spans="41:43" x14ac:dyDescent="0.3">
      <c r="AO1377" s="391"/>
      <c r="AP1377" s="11"/>
      <c r="AQ1377" s="11"/>
    </row>
    <row r="1378" spans="41:43" x14ac:dyDescent="0.3">
      <c r="AO1378" s="391"/>
      <c r="AP1378" s="11"/>
      <c r="AQ1378" s="11"/>
    </row>
    <row r="1379" spans="41:43" x14ac:dyDescent="0.3">
      <c r="AO1379" s="391"/>
      <c r="AP1379" s="11"/>
      <c r="AQ1379" s="11"/>
    </row>
    <row r="1380" spans="41:43" x14ac:dyDescent="0.3">
      <c r="AO1380" s="391"/>
      <c r="AP1380" s="11"/>
      <c r="AQ1380" s="11"/>
    </row>
    <row r="1381" spans="41:43" x14ac:dyDescent="0.3">
      <c r="AO1381" s="391"/>
      <c r="AP1381" s="11"/>
      <c r="AQ1381" s="11"/>
    </row>
    <row r="1382" spans="41:43" x14ac:dyDescent="0.3">
      <c r="AO1382" s="391"/>
      <c r="AP1382" s="11"/>
      <c r="AQ1382" s="11"/>
    </row>
    <row r="1383" spans="41:43" x14ac:dyDescent="0.3">
      <c r="AO1383" s="391"/>
      <c r="AP1383" s="11"/>
      <c r="AQ1383" s="11"/>
    </row>
    <row r="1384" spans="41:43" x14ac:dyDescent="0.3">
      <c r="AO1384" s="391"/>
      <c r="AP1384" s="11"/>
      <c r="AQ1384" s="11"/>
    </row>
    <row r="1385" spans="41:43" x14ac:dyDescent="0.3">
      <c r="AO1385" s="391"/>
      <c r="AP1385" s="11"/>
      <c r="AQ1385" s="11"/>
    </row>
    <row r="1386" spans="41:43" x14ac:dyDescent="0.3">
      <c r="AO1386" s="391"/>
      <c r="AP1386" s="11"/>
      <c r="AQ1386" s="11"/>
    </row>
    <row r="1387" spans="41:43" x14ac:dyDescent="0.3">
      <c r="AO1387" s="391"/>
      <c r="AP1387" s="11"/>
      <c r="AQ1387" s="11"/>
    </row>
    <row r="1388" spans="41:43" x14ac:dyDescent="0.3">
      <c r="AO1388" s="391"/>
      <c r="AP1388" s="11"/>
      <c r="AQ1388" s="11"/>
    </row>
    <row r="1389" spans="41:43" x14ac:dyDescent="0.3">
      <c r="AO1389" s="391"/>
      <c r="AP1389" s="11"/>
      <c r="AQ1389" s="11"/>
    </row>
    <row r="1390" spans="41:43" x14ac:dyDescent="0.3">
      <c r="AO1390" s="391"/>
      <c r="AP1390" s="11"/>
      <c r="AQ1390" s="11"/>
    </row>
    <row r="1391" spans="41:43" x14ac:dyDescent="0.3">
      <c r="AO1391" s="391"/>
      <c r="AP1391" s="11"/>
      <c r="AQ1391" s="11"/>
    </row>
    <row r="1392" spans="41:43" x14ac:dyDescent="0.3">
      <c r="AO1392" s="391"/>
      <c r="AP1392" s="11"/>
      <c r="AQ1392" s="11"/>
    </row>
    <row r="1393" spans="41:43" x14ac:dyDescent="0.3">
      <c r="AO1393" s="391"/>
      <c r="AP1393" s="11"/>
      <c r="AQ1393" s="11"/>
    </row>
    <row r="1394" spans="41:43" x14ac:dyDescent="0.3">
      <c r="AO1394" s="391"/>
      <c r="AP1394" s="11"/>
      <c r="AQ1394" s="11"/>
    </row>
    <row r="1395" spans="41:43" x14ac:dyDescent="0.3">
      <c r="AO1395" s="391"/>
      <c r="AP1395" s="11"/>
      <c r="AQ1395" s="11"/>
    </row>
    <row r="1396" spans="41:43" x14ac:dyDescent="0.3">
      <c r="AO1396" s="391"/>
      <c r="AP1396" s="11"/>
      <c r="AQ1396" s="11"/>
    </row>
    <row r="1397" spans="41:43" x14ac:dyDescent="0.3">
      <c r="AO1397" s="391"/>
      <c r="AP1397" s="11"/>
      <c r="AQ1397" s="11"/>
    </row>
    <row r="1398" spans="41:43" x14ac:dyDescent="0.3">
      <c r="AO1398" s="391"/>
      <c r="AP1398" s="11"/>
      <c r="AQ1398" s="11"/>
    </row>
    <row r="1399" spans="41:43" x14ac:dyDescent="0.3">
      <c r="AO1399" s="391"/>
      <c r="AP1399" s="11"/>
      <c r="AQ1399" s="11"/>
    </row>
    <row r="1400" spans="41:43" x14ac:dyDescent="0.3">
      <c r="AO1400" s="391"/>
      <c r="AP1400" s="11"/>
      <c r="AQ1400" s="11"/>
    </row>
    <row r="1401" spans="41:43" x14ac:dyDescent="0.3">
      <c r="AO1401" s="391"/>
      <c r="AP1401" s="11"/>
      <c r="AQ1401" s="11"/>
    </row>
    <row r="1402" spans="41:43" x14ac:dyDescent="0.3">
      <c r="AO1402" s="391"/>
      <c r="AP1402" s="11"/>
      <c r="AQ1402" s="11"/>
    </row>
    <row r="1403" spans="41:43" x14ac:dyDescent="0.3">
      <c r="AO1403" s="391"/>
      <c r="AP1403" s="11"/>
      <c r="AQ1403" s="11"/>
    </row>
    <row r="1404" spans="41:43" x14ac:dyDescent="0.3">
      <c r="AO1404" s="391"/>
      <c r="AP1404" s="11"/>
      <c r="AQ1404" s="11"/>
    </row>
    <row r="1405" spans="41:43" x14ac:dyDescent="0.3">
      <c r="AO1405" s="391"/>
      <c r="AP1405" s="11"/>
      <c r="AQ1405" s="11"/>
    </row>
    <row r="1406" spans="41:43" x14ac:dyDescent="0.3">
      <c r="AO1406" s="391"/>
      <c r="AP1406" s="11"/>
      <c r="AQ1406" s="11"/>
    </row>
    <row r="1407" spans="41:43" x14ac:dyDescent="0.3">
      <c r="AO1407" s="391"/>
      <c r="AP1407" s="11"/>
      <c r="AQ1407" s="11"/>
    </row>
    <row r="1408" spans="41:43" x14ac:dyDescent="0.3">
      <c r="AO1408" s="391"/>
      <c r="AP1408" s="11"/>
      <c r="AQ1408" s="11"/>
    </row>
    <row r="1409" spans="41:43" x14ac:dyDescent="0.3">
      <c r="AO1409" s="391"/>
      <c r="AP1409" s="11"/>
      <c r="AQ1409" s="11"/>
    </row>
    <row r="1410" spans="41:43" x14ac:dyDescent="0.3">
      <c r="AO1410" s="391"/>
      <c r="AP1410" s="11"/>
      <c r="AQ1410" s="11"/>
    </row>
    <row r="1411" spans="41:43" x14ac:dyDescent="0.3">
      <c r="AO1411" s="391"/>
      <c r="AP1411" s="11"/>
      <c r="AQ1411" s="11"/>
    </row>
    <row r="1412" spans="41:43" x14ac:dyDescent="0.3">
      <c r="AO1412" s="391"/>
      <c r="AP1412" s="11"/>
      <c r="AQ1412" s="11"/>
    </row>
    <row r="1413" spans="41:43" x14ac:dyDescent="0.3">
      <c r="AO1413" s="391"/>
      <c r="AP1413" s="11"/>
      <c r="AQ1413" s="11"/>
    </row>
    <row r="1414" spans="41:43" x14ac:dyDescent="0.3">
      <c r="AO1414" s="391"/>
      <c r="AP1414" s="11"/>
      <c r="AQ1414" s="11"/>
    </row>
    <row r="1415" spans="41:43" x14ac:dyDescent="0.3">
      <c r="AO1415" s="391"/>
      <c r="AP1415" s="11"/>
      <c r="AQ1415" s="11"/>
    </row>
    <row r="1416" spans="41:43" x14ac:dyDescent="0.3">
      <c r="AO1416" s="391"/>
      <c r="AP1416" s="11"/>
      <c r="AQ1416" s="11"/>
    </row>
    <row r="1417" spans="41:43" x14ac:dyDescent="0.3">
      <c r="AO1417" s="391"/>
      <c r="AP1417" s="11"/>
      <c r="AQ1417" s="11"/>
    </row>
    <row r="1418" spans="41:43" x14ac:dyDescent="0.3">
      <c r="AO1418" s="391"/>
      <c r="AP1418" s="11"/>
      <c r="AQ1418" s="11"/>
    </row>
    <row r="1419" spans="41:43" x14ac:dyDescent="0.3">
      <c r="AO1419" s="391"/>
      <c r="AP1419" s="11"/>
      <c r="AQ1419" s="11"/>
    </row>
    <row r="1420" spans="41:43" x14ac:dyDescent="0.3">
      <c r="AO1420" s="391"/>
      <c r="AP1420" s="11"/>
      <c r="AQ1420" s="11"/>
    </row>
    <row r="1421" spans="41:43" x14ac:dyDescent="0.3">
      <c r="AO1421" s="391"/>
      <c r="AP1421" s="11"/>
      <c r="AQ1421" s="11"/>
    </row>
    <row r="1422" spans="41:43" x14ac:dyDescent="0.3">
      <c r="AO1422" s="391"/>
      <c r="AP1422" s="11"/>
      <c r="AQ1422" s="11"/>
    </row>
    <row r="1423" spans="41:43" x14ac:dyDescent="0.3">
      <c r="AO1423" s="391"/>
      <c r="AP1423" s="11"/>
      <c r="AQ1423" s="11"/>
    </row>
    <row r="1424" spans="41:43" x14ac:dyDescent="0.3">
      <c r="AO1424" s="391"/>
      <c r="AP1424" s="11"/>
      <c r="AQ1424" s="11"/>
    </row>
    <row r="1425" spans="41:43" x14ac:dyDescent="0.3">
      <c r="AO1425" s="391"/>
      <c r="AP1425" s="11"/>
      <c r="AQ1425" s="11"/>
    </row>
    <row r="1426" spans="41:43" x14ac:dyDescent="0.3">
      <c r="AO1426" s="391"/>
      <c r="AP1426" s="11"/>
      <c r="AQ1426" s="11"/>
    </row>
    <row r="1427" spans="41:43" x14ac:dyDescent="0.3">
      <c r="AO1427" s="391"/>
      <c r="AP1427" s="11"/>
      <c r="AQ1427" s="11"/>
    </row>
    <row r="1428" spans="41:43" x14ac:dyDescent="0.3">
      <c r="AO1428" s="391"/>
      <c r="AP1428" s="11"/>
      <c r="AQ1428" s="11"/>
    </row>
    <row r="1429" spans="41:43" x14ac:dyDescent="0.3">
      <c r="AO1429" s="391"/>
      <c r="AP1429" s="11"/>
      <c r="AQ1429" s="11"/>
    </row>
    <row r="1430" spans="41:43" x14ac:dyDescent="0.3">
      <c r="AO1430" s="391"/>
      <c r="AP1430" s="11"/>
      <c r="AQ1430" s="11"/>
    </row>
    <row r="1431" spans="41:43" x14ac:dyDescent="0.3">
      <c r="AO1431" s="391"/>
      <c r="AP1431" s="11"/>
      <c r="AQ1431" s="11"/>
    </row>
    <row r="1432" spans="41:43" x14ac:dyDescent="0.3">
      <c r="AO1432" s="391"/>
      <c r="AP1432" s="11"/>
      <c r="AQ1432" s="11"/>
    </row>
    <row r="1433" spans="41:43" x14ac:dyDescent="0.3">
      <c r="AO1433" s="391"/>
      <c r="AP1433" s="11"/>
      <c r="AQ1433" s="11"/>
    </row>
    <row r="1434" spans="41:43" x14ac:dyDescent="0.3">
      <c r="AO1434" s="391"/>
      <c r="AP1434" s="11"/>
      <c r="AQ1434" s="11"/>
    </row>
    <row r="1435" spans="41:43" x14ac:dyDescent="0.3">
      <c r="AO1435" s="391"/>
      <c r="AP1435" s="11"/>
      <c r="AQ1435" s="11"/>
    </row>
    <row r="1436" spans="41:43" x14ac:dyDescent="0.3">
      <c r="AO1436" s="391"/>
      <c r="AP1436" s="11"/>
      <c r="AQ1436" s="11"/>
    </row>
    <row r="1437" spans="41:43" x14ac:dyDescent="0.3">
      <c r="AO1437" s="391"/>
      <c r="AP1437" s="11"/>
      <c r="AQ1437" s="11"/>
    </row>
    <row r="1438" spans="41:43" x14ac:dyDescent="0.3">
      <c r="AO1438" s="391"/>
      <c r="AP1438" s="11"/>
      <c r="AQ1438" s="11"/>
    </row>
    <row r="1439" spans="41:43" x14ac:dyDescent="0.3">
      <c r="AO1439" s="391"/>
      <c r="AP1439" s="11"/>
      <c r="AQ1439" s="11"/>
    </row>
    <row r="1440" spans="41:43" x14ac:dyDescent="0.3">
      <c r="AO1440" s="391"/>
      <c r="AP1440" s="11"/>
      <c r="AQ1440" s="11"/>
    </row>
    <row r="1441" spans="41:43" x14ac:dyDescent="0.3">
      <c r="AO1441" s="391"/>
      <c r="AP1441" s="11"/>
      <c r="AQ1441" s="11"/>
    </row>
    <row r="1442" spans="41:43" x14ac:dyDescent="0.3">
      <c r="AO1442" s="391"/>
      <c r="AP1442" s="11"/>
      <c r="AQ1442" s="11"/>
    </row>
    <row r="1443" spans="41:43" x14ac:dyDescent="0.3">
      <c r="AO1443" s="391"/>
      <c r="AP1443" s="11"/>
      <c r="AQ1443" s="11"/>
    </row>
    <row r="1444" spans="41:43" x14ac:dyDescent="0.3">
      <c r="AO1444" s="391"/>
      <c r="AP1444" s="11"/>
      <c r="AQ1444" s="11"/>
    </row>
    <row r="1445" spans="41:43" x14ac:dyDescent="0.3">
      <c r="AO1445" s="391"/>
      <c r="AP1445" s="11"/>
      <c r="AQ1445" s="11"/>
    </row>
    <row r="1446" spans="41:43" x14ac:dyDescent="0.3">
      <c r="AO1446" s="391"/>
      <c r="AP1446" s="11"/>
      <c r="AQ1446" s="11"/>
    </row>
    <row r="1447" spans="41:43" x14ac:dyDescent="0.3">
      <c r="AO1447" s="391"/>
      <c r="AP1447" s="11"/>
      <c r="AQ1447" s="11"/>
    </row>
    <row r="1448" spans="41:43" x14ac:dyDescent="0.3">
      <c r="AO1448" s="391"/>
      <c r="AP1448" s="11"/>
      <c r="AQ1448" s="11"/>
    </row>
    <row r="1449" spans="41:43" x14ac:dyDescent="0.3">
      <c r="AO1449" s="391"/>
      <c r="AP1449" s="11"/>
      <c r="AQ1449" s="11"/>
    </row>
    <row r="1450" spans="41:43" x14ac:dyDescent="0.3">
      <c r="AO1450" s="391"/>
      <c r="AP1450" s="11"/>
      <c r="AQ1450" s="11"/>
    </row>
    <row r="1451" spans="41:43" x14ac:dyDescent="0.3">
      <c r="AO1451" s="391"/>
      <c r="AP1451" s="11"/>
      <c r="AQ1451" s="11"/>
    </row>
    <row r="1452" spans="41:43" x14ac:dyDescent="0.3">
      <c r="AO1452" s="391"/>
      <c r="AP1452" s="11"/>
      <c r="AQ1452" s="11"/>
    </row>
    <row r="1453" spans="41:43" x14ac:dyDescent="0.3">
      <c r="AO1453" s="391"/>
      <c r="AP1453" s="11"/>
      <c r="AQ1453" s="11"/>
    </row>
    <row r="1454" spans="41:43" x14ac:dyDescent="0.3">
      <c r="AO1454" s="391"/>
      <c r="AP1454" s="11"/>
      <c r="AQ1454" s="11"/>
    </row>
    <row r="1455" spans="41:43" x14ac:dyDescent="0.3">
      <c r="AO1455" s="391"/>
      <c r="AP1455" s="11"/>
      <c r="AQ1455" s="11"/>
    </row>
    <row r="1456" spans="41:43" x14ac:dyDescent="0.3">
      <c r="AO1456" s="391"/>
      <c r="AP1456" s="11"/>
      <c r="AQ1456" s="11"/>
    </row>
    <row r="1457" spans="41:43" x14ac:dyDescent="0.3">
      <c r="AO1457" s="391"/>
      <c r="AP1457" s="11"/>
      <c r="AQ1457" s="11"/>
    </row>
    <row r="1458" spans="41:43" x14ac:dyDescent="0.3">
      <c r="AO1458" s="391"/>
      <c r="AP1458" s="11"/>
      <c r="AQ1458" s="11"/>
    </row>
    <row r="1459" spans="41:43" x14ac:dyDescent="0.3">
      <c r="AO1459" s="391"/>
      <c r="AP1459" s="11"/>
      <c r="AQ1459" s="11"/>
    </row>
    <row r="1460" spans="41:43" x14ac:dyDescent="0.3">
      <c r="AO1460" s="391"/>
      <c r="AP1460" s="11"/>
      <c r="AQ1460" s="11"/>
    </row>
    <row r="1461" spans="41:43" x14ac:dyDescent="0.3">
      <c r="AO1461" s="391"/>
      <c r="AP1461" s="11"/>
      <c r="AQ1461" s="11"/>
    </row>
    <row r="1462" spans="41:43" x14ac:dyDescent="0.3">
      <c r="AO1462" s="391"/>
      <c r="AP1462" s="11"/>
      <c r="AQ1462" s="11"/>
    </row>
    <row r="1463" spans="41:43" x14ac:dyDescent="0.3">
      <c r="AO1463" s="391"/>
      <c r="AP1463" s="11"/>
      <c r="AQ1463" s="11"/>
    </row>
    <row r="1464" spans="41:43" x14ac:dyDescent="0.3">
      <c r="AO1464" s="391"/>
      <c r="AP1464" s="11"/>
      <c r="AQ1464" s="11"/>
    </row>
    <row r="1465" spans="41:43" x14ac:dyDescent="0.3">
      <c r="AO1465" s="391"/>
      <c r="AP1465" s="11"/>
      <c r="AQ1465" s="11"/>
    </row>
    <row r="1466" spans="41:43" x14ac:dyDescent="0.3">
      <c r="AO1466" s="391"/>
      <c r="AP1466" s="11"/>
      <c r="AQ1466" s="11"/>
    </row>
    <row r="1467" spans="41:43" x14ac:dyDescent="0.3">
      <c r="AO1467" s="391"/>
      <c r="AP1467" s="11"/>
      <c r="AQ1467" s="11"/>
    </row>
    <row r="1468" spans="41:43" x14ac:dyDescent="0.3">
      <c r="AO1468" s="391"/>
      <c r="AP1468" s="11"/>
      <c r="AQ1468" s="11"/>
    </row>
    <row r="1469" spans="41:43" x14ac:dyDescent="0.3">
      <c r="AO1469" s="391"/>
      <c r="AP1469" s="11"/>
      <c r="AQ1469" s="11"/>
    </row>
    <row r="1470" spans="41:43" x14ac:dyDescent="0.3">
      <c r="AO1470" s="391"/>
      <c r="AP1470" s="11"/>
      <c r="AQ1470" s="11"/>
    </row>
    <row r="1471" spans="41:43" x14ac:dyDescent="0.3">
      <c r="AO1471" s="391"/>
      <c r="AP1471" s="11"/>
      <c r="AQ1471" s="11"/>
    </row>
    <row r="1472" spans="41:43" x14ac:dyDescent="0.3">
      <c r="AO1472" s="391"/>
      <c r="AP1472" s="11"/>
      <c r="AQ1472" s="11"/>
    </row>
    <row r="1473" spans="41:43" x14ac:dyDescent="0.3">
      <c r="AO1473" s="391"/>
      <c r="AP1473" s="11"/>
      <c r="AQ1473" s="11"/>
    </row>
    <row r="1474" spans="41:43" x14ac:dyDescent="0.3">
      <c r="AO1474" s="391"/>
      <c r="AP1474" s="11"/>
      <c r="AQ1474" s="11"/>
    </row>
    <row r="1475" spans="41:43" x14ac:dyDescent="0.3">
      <c r="AO1475" s="391"/>
      <c r="AP1475" s="11"/>
      <c r="AQ1475" s="11"/>
    </row>
    <row r="1476" spans="41:43" x14ac:dyDescent="0.3">
      <c r="AO1476" s="391"/>
      <c r="AP1476" s="11"/>
      <c r="AQ1476" s="11"/>
    </row>
    <row r="1477" spans="41:43" x14ac:dyDescent="0.3">
      <c r="AO1477" s="391"/>
      <c r="AP1477" s="11"/>
      <c r="AQ1477" s="11"/>
    </row>
    <row r="1478" spans="41:43" x14ac:dyDescent="0.3">
      <c r="AO1478" s="391"/>
      <c r="AP1478" s="11"/>
      <c r="AQ1478" s="11"/>
    </row>
    <row r="1479" spans="41:43" x14ac:dyDescent="0.3">
      <c r="AO1479" s="391"/>
      <c r="AP1479" s="11"/>
      <c r="AQ1479" s="11"/>
    </row>
    <row r="1480" spans="41:43" x14ac:dyDescent="0.3">
      <c r="AO1480" s="391"/>
      <c r="AP1480" s="11"/>
      <c r="AQ1480" s="11"/>
    </row>
    <row r="1481" spans="41:43" x14ac:dyDescent="0.3">
      <c r="AO1481" s="391"/>
      <c r="AP1481" s="11"/>
      <c r="AQ1481" s="11"/>
    </row>
    <row r="1482" spans="41:43" x14ac:dyDescent="0.3">
      <c r="AO1482" s="391"/>
      <c r="AP1482" s="11"/>
      <c r="AQ1482" s="11"/>
    </row>
    <row r="1483" spans="41:43" x14ac:dyDescent="0.3">
      <c r="AO1483" s="391"/>
      <c r="AP1483" s="11"/>
      <c r="AQ1483" s="11"/>
    </row>
    <row r="1484" spans="41:43" x14ac:dyDescent="0.3">
      <c r="AO1484" s="391"/>
      <c r="AP1484" s="11"/>
      <c r="AQ1484" s="11"/>
    </row>
    <row r="1485" spans="41:43" x14ac:dyDescent="0.3">
      <c r="AO1485" s="391"/>
      <c r="AP1485" s="11"/>
      <c r="AQ1485" s="11"/>
    </row>
    <row r="1486" spans="41:43" x14ac:dyDescent="0.3">
      <c r="AO1486" s="391"/>
      <c r="AP1486" s="11"/>
      <c r="AQ1486" s="11"/>
    </row>
    <row r="1487" spans="41:43" x14ac:dyDescent="0.3">
      <c r="AO1487" s="391"/>
      <c r="AP1487" s="11"/>
      <c r="AQ1487" s="11"/>
    </row>
    <row r="1488" spans="41:43" x14ac:dyDescent="0.3">
      <c r="AO1488" s="391"/>
      <c r="AP1488" s="11"/>
      <c r="AQ1488" s="11"/>
    </row>
    <row r="1489" spans="41:43" x14ac:dyDescent="0.3">
      <c r="AO1489" s="391"/>
      <c r="AP1489" s="11"/>
      <c r="AQ1489" s="11"/>
    </row>
    <row r="1490" spans="41:43" x14ac:dyDescent="0.3">
      <c r="AO1490" s="391"/>
      <c r="AP1490" s="11"/>
      <c r="AQ1490" s="11"/>
    </row>
    <row r="1491" spans="41:43" x14ac:dyDescent="0.3">
      <c r="AO1491" s="391"/>
      <c r="AP1491" s="11"/>
      <c r="AQ1491" s="11"/>
    </row>
    <row r="1492" spans="41:43" x14ac:dyDescent="0.3">
      <c r="AO1492" s="391"/>
      <c r="AP1492" s="11"/>
      <c r="AQ1492" s="11"/>
    </row>
    <row r="1493" spans="41:43" x14ac:dyDescent="0.3">
      <c r="AO1493" s="391"/>
      <c r="AP1493" s="11"/>
      <c r="AQ1493" s="11"/>
    </row>
    <row r="1494" spans="41:43" x14ac:dyDescent="0.3">
      <c r="AO1494" s="391"/>
      <c r="AP1494" s="11"/>
      <c r="AQ1494" s="11"/>
    </row>
    <row r="1495" spans="41:43" x14ac:dyDescent="0.3">
      <c r="AO1495" s="391"/>
      <c r="AP1495" s="11"/>
      <c r="AQ1495" s="11"/>
    </row>
    <row r="1496" spans="41:43" x14ac:dyDescent="0.3">
      <c r="AO1496" s="391"/>
      <c r="AP1496" s="11"/>
      <c r="AQ1496" s="11"/>
    </row>
    <row r="1497" spans="41:43" x14ac:dyDescent="0.3">
      <c r="AO1497" s="391"/>
      <c r="AP1497" s="11"/>
      <c r="AQ1497" s="11"/>
    </row>
    <row r="1498" spans="41:43" x14ac:dyDescent="0.3">
      <c r="AO1498" s="391"/>
      <c r="AP1498" s="11"/>
      <c r="AQ1498" s="11"/>
    </row>
    <row r="1499" spans="41:43" x14ac:dyDescent="0.3">
      <c r="AO1499" s="391"/>
      <c r="AP1499" s="11"/>
      <c r="AQ1499" s="11"/>
    </row>
    <row r="1500" spans="41:43" x14ac:dyDescent="0.3">
      <c r="AO1500" s="391"/>
      <c r="AP1500" s="11"/>
      <c r="AQ1500" s="11"/>
    </row>
    <row r="1501" spans="41:43" x14ac:dyDescent="0.3">
      <c r="AO1501" s="391"/>
      <c r="AP1501" s="11"/>
      <c r="AQ1501" s="11"/>
    </row>
    <row r="1502" spans="41:43" x14ac:dyDescent="0.3">
      <c r="AO1502" s="391"/>
      <c r="AP1502" s="11"/>
      <c r="AQ1502" s="11"/>
    </row>
    <row r="1503" spans="41:43" x14ac:dyDescent="0.3">
      <c r="AO1503" s="391"/>
      <c r="AP1503" s="11"/>
      <c r="AQ1503" s="11"/>
    </row>
    <row r="1504" spans="41:43" x14ac:dyDescent="0.3">
      <c r="AO1504" s="391"/>
      <c r="AP1504" s="11"/>
      <c r="AQ1504" s="11"/>
    </row>
    <row r="1505" spans="41:43" x14ac:dyDescent="0.3">
      <c r="AO1505" s="391"/>
      <c r="AP1505" s="11"/>
      <c r="AQ1505" s="11"/>
    </row>
    <row r="1506" spans="41:43" x14ac:dyDescent="0.3">
      <c r="AO1506" s="391"/>
      <c r="AP1506" s="11"/>
      <c r="AQ1506" s="11"/>
    </row>
    <row r="1507" spans="41:43" x14ac:dyDescent="0.3">
      <c r="AO1507" s="391"/>
      <c r="AP1507" s="11"/>
      <c r="AQ1507" s="11"/>
    </row>
    <row r="1508" spans="41:43" x14ac:dyDescent="0.3">
      <c r="AO1508" s="391"/>
      <c r="AP1508" s="11"/>
      <c r="AQ1508" s="11"/>
    </row>
    <row r="1509" spans="41:43" x14ac:dyDescent="0.3">
      <c r="AO1509" s="391"/>
      <c r="AP1509" s="11"/>
      <c r="AQ1509" s="11"/>
    </row>
    <row r="1510" spans="41:43" x14ac:dyDescent="0.3">
      <c r="AO1510" s="391"/>
      <c r="AP1510" s="11"/>
      <c r="AQ1510" s="11"/>
    </row>
    <row r="1511" spans="41:43" x14ac:dyDescent="0.3">
      <c r="AO1511" s="391"/>
      <c r="AP1511" s="11"/>
      <c r="AQ1511" s="11"/>
    </row>
    <row r="1512" spans="41:43" x14ac:dyDescent="0.3">
      <c r="AO1512" s="391"/>
      <c r="AP1512" s="11"/>
      <c r="AQ1512" s="11"/>
    </row>
    <row r="1513" spans="41:43" x14ac:dyDescent="0.3">
      <c r="AO1513" s="391"/>
      <c r="AP1513" s="11"/>
      <c r="AQ1513" s="11"/>
    </row>
    <row r="1514" spans="41:43" x14ac:dyDescent="0.3">
      <c r="AO1514" s="391"/>
      <c r="AP1514" s="11"/>
      <c r="AQ1514" s="11"/>
    </row>
    <row r="1515" spans="41:43" x14ac:dyDescent="0.3">
      <c r="AO1515" s="391"/>
      <c r="AP1515" s="11"/>
      <c r="AQ1515" s="11"/>
    </row>
    <row r="1516" spans="41:43" x14ac:dyDescent="0.3">
      <c r="AO1516" s="391"/>
      <c r="AP1516" s="11"/>
      <c r="AQ1516" s="11"/>
    </row>
    <row r="1517" spans="41:43" x14ac:dyDescent="0.3">
      <c r="AO1517" s="391"/>
      <c r="AP1517" s="11"/>
      <c r="AQ1517" s="11"/>
    </row>
    <row r="1518" spans="41:43" x14ac:dyDescent="0.3">
      <c r="AO1518" s="391"/>
      <c r="AP1518" s="11"/>
      <c r="AQ1518" s="11"/>
    </row>
    <row r="1519" spans="41:43" x14ac:dyDescent="0.3">
      <c r="AO1519" s="391"/>
      <c r="AP1519" s="11"/>
      <c r="AQ1519" s="11"/>
    </row>
    <row r="1520" spans="41:43" x14ac:dyDescent="0.3">
      <c r="AO1520" s="391"/>
      <c r="AP1520" s="11"/>
      <c r="AQ1520" s="11"/>
    </row>
    <row r="1521" spans="41:43" x14ac:dyDescent="0.3">
      <c r="AO1521" s="391"/>
      <c r="AP1521" s="11"/>
      <c r="AQ1521" s="11"/>
    </row>
    <row r="1522" spans="41:43" x14ac:dyDescent="0.3">
      <c r="AO1522" s="391"/>
      <c r="AP1522" s="11"/>
      <c r="AQ1522" s="11"/>
    </row>
    <row r="1523" spans="41:43" x14ac:dyDescent="0.3">
      <c r="AO1523" s="391"/>
      <c r="AP1523" s="11"/>
      <c r="AQ1523" s="11"/>
    </row>
    <row r="1524" spans="41:43" x14ac:dyDescent="0.3">
      <c r="AO1524" s="391"/>
      <c r="AP1524" s="11"/>
      <c r="AQ1524" s="11"/>
    </row>
    <row r="1525" spans="41:43" x14ac:dyDescent="0.3">
      <c r="AO1525" s="391"/>
      <c r="AP1525" s="11"/>
      <c r="AQ1525" s="11"/>
    </row>
    <row r="1526" spans="41:43" x14ac:dyDescent="0.3">
      <c r="AO1526" s="391"/>
      <c r="AP1526" s="11"/>
      <c r="AQ1526" s="11"/>
    </row>
    <row r="1527" spans="41:43" x14ac:dyDescent="0.3">
      <c r="AO1527" s="391"/>
      <c r="AP1527" s="11"/>
      <c r="AQ1527" s="11"/>
    </row>
    <row r="1528" spans="41:43" x14ac:dyDescent="0.3">
      <c r="AO1528" s="391"/>
      <c r="AP1528" s="11"/>
      <c r="AQ1528" s="11"/>
    </row>
    <row r="1529" spans="41:43" x14ac:dyDescent="0.3">
      <c r="AO1529" s="391"/>
      <c r="AP1529" s="11"/>
      <c r="AQ1529" s="11"/>
    </row>
    <row r="1530" spans="41:43" x14ac:dyDescent="0.3">
      <c r="AO1530" s="391"/>
      <c r="AP1530" s="11"/>
      <c r="AQ1530" s="11"/>
    </row>
    <row r="1531" spans="41:43" x14ac:dyDescent="0.3">
      <c r="AO1531" s="391"/>
      <c r="AP1531" s="11"/>
      <c r="AQ1531" s="11"/>
    </row>
    <row r="1532" spans="41:43" x14ac:dyDescent="0.3">
      <c r="AO1532" s="391"/>
      <c r="AP1532" s="11"/>
      <c r="AQ1532" s="11"/>
    </row>
    <row r="1533" spans="41:43" x14ac:dyDescent="0.3">
      <c r="AO1533" s="391"/>
      <c r="AP1533" s="11"/>
      <c r="AQ1533" s="11"/>
    </row>
    <row r="1534" spans="41:43" x14ac:dyDescent="0.3">
      <c r="AO1534" s="391"/>
      <c r="AP1534" s="11"/>
      <c r="AQ1534" s="11"/>
    </row>
    <row r="1535" spans="41:43" x14ac:dyDescent="0.3">
      <c r="AO1535" s="391"/>
      <c r="AP1535" s="11"/>
      <c r="AQ1535" s="11"/>
    </row>
    <row r="1536" spans="41:43" x14ac:dyDescent="0.3">
      <c r="AO1536" s="391"/>
      <c r="AP1536" s="11"/>
      <c r="AQ1536" s="11"/>
    </row>
    <row r="1537" spans="41:43" x14ac:dyDescent="0.3">
      <c r="AO1537" s="391"/>
      <c r="AP1537" s="11"/>
      <c r="AQ1537" s="11"/>
    </row>
    <row r="1538" spans="41:43" x14ac:dyDescent="0.3">
      <c r="AO1538" s="391"/>
      <c r="AP1538" s="11"/>
      <c r="AQ1538" s="11"/>
    </row>
    <row r="1539" spans="41:43" x14ac:dyDescent="0.3">
      <c r="AO1539" s="391"/>
      <c r="AP1539" s="11"/>
      <c r="AQ1539" s="11"/>
    </row>
    <row r="1540" spans="41:43" x14ac:dyDescent="0.3">
      <c r="AO1540" s="391"/>
      <c r="AP1540" s="11"/>
      <c r="AQ1540" s="11"/>
    </row>
    <row r="1541" spans="41:43" x14ac:dyDescent="0.3">
      <c r="AO1541" s="391"/>
      <c r="AP1541" s="11"/>
      <c r="AQ1541" s="11"/>
    </row>
    <row r="1542" spans="41:43" x14ac:dyDescent="0.3">
      <c r="AO1542" s="391"/>
      <c r="AP1542" s="11"/>
      <c r="AQ1542" s="11"/>
    </row>
    <row r="1543" spans="41:43" x14ac:dyDescent="0.3">
      <c r="AO1543" s="391"/>
      <c r="AP1543" s="11"/>
      <c r="AQ1543" s="11"/>
    </row>
    <row r="1544" spans="41:43" x14ac:dyDescent="0.3">
      <c r="AO1544" s="391"/>
      <c r="AP1544" s="11"/>
      <c r="AQ1544" s="11"/>
    </row>
    <row r="1545" spans="41:43" x14ac:dyDescent="0.3">
      <c r="AO1545" s="391"/>
      <c r="AP1545" s="11"/>
      <c r="AQ1545" s="11"/>
    </row>
    <row r="1546" spans="41:43" x14ac:dyDescent="0.3">
      <c r="AO1546" s="391"/>
      <c r="AP1546" s="11"/>
      <c r="AQ1546" s="11"/>
    </row>
    <row r="1547" spans="41:43" x14ac:dyDescent="0.3">
      <c r="AO1547" s="391"/>
      <c r="AP1547" s="11"/>
      <c r="AQ1547" s="11"/>
    </row>
    <row r="1548" spans="41:43" x14ac:dyDescent="0.3">
      <c r="AO1548" s="391"/>
      <c r="AP1548" s="11"/>
      <c r="AQ1548" s="11"/>
    </row>
    <row r="1549" spans="41:43" x14ac:dyDescent="0.3">
      <c r="AO1549" s="391"/>
      <c r="AP1549" s="11"/>
      <c r="AQ1549" s="11"/>
    </row>
    <row r="1550" spans="41:43" x14ac:dyDescent="0.3">
      <c r="AO1550" s="391"/>
      <c r="AP1550" s="11"/>
      <c r="AQ1550" s="11"/>
    </row>
    <row r="1551" spans="41:43" x14ac:dyDescent="0.3">
      <c r="AO1551" s="391"/>
      <c r="AP1551" s="11"/>
      <c r="AQ1551" s="11"/>
    </row>
    <row r="1552" spans="41:43" x14ac:dyDescent="0.3">
      <c r="AO1552" s="391"/>
      <c r="AP1552" s="11"/>
      <c r="AQ1552" s="11"/>
    </row>
    <row r="1553" spans="41:43" x14ac:dyDescent="0.3">
      <c r="AO1553" s="391"/>
      <c r="AP1553" s="11"/>
      <c r="AQ1553" s="11"/>
    </row>
    <row r="1554" spans="41:43" x14ac:dyDescent="0.3">
      <c r="AO1554" s="391"/>
      <c r="AP1554" s="11"/>
      <c r="AQ1554" s="11"/>
    </row>
    <row r="1555" spans="41:43" x14ac:dyDescent="0.3">
      <c r="AO1555" s="391"/>
      <c r="AP1555" s="11"/>
      <c r="AQ1555" s="11"/>
    </row>
    <row r="1556" spans="41:43" x14ac:dyDescent="0.3">
      <c r="AO1556" s="391"/>
      <c r="AP1556" s="11"/>
      <c r="AQ1556" s="11"/>
    </row>
    <row r="1557" spans="41:43" x14ac:dyDescent="0.3">
      <c r="AO1557" s="391"/>
      <c r="AP1557" s="11"/>
      <c r="AQ1557" s="11"/>
    </row>
    <row r="1558" spans="41:43" x14ac:dyDescent="0.3">
      <c r="AO1558" s="391"/>
      <c r="AP1558" s="11"/>
      <c r="AQ1558" s="11"/>
    </row>
    <row r="1559" spans="41:43" x14ac:dyDescent="0.3">
      <c r="AO1559" s="391"/>
      <c r="AP1559" s="11"/>
      <c r="AQ1559" s="11"/>
    </row>
    <row r="1560" spans="41:43" x14ac:dyDescent="0.3">
      <c r="AO1560" s="391"/>
      <c r="AP1560" s="11"/>
      <c r="AQ1560" s="11"/>
    </row>
    <row r="1561" spans="41:43" x14ac:dyDescent="0.3">
      <c r="AO1561" s="391"/>
      <c r="AP1561" s="11"/>
      <c r="AQ1561" s="11"/>
    </row>
    <row r="1562" spans="41:43" x14ac:dyDescent="0.3">
      <c r="AO1562" s="391"/>
      <c r="AP1562" s="11"/>
      <c r="AQ1562" s="11"/>
    </row>
    <row r="1563" spans="41:43" x14ac:dyDescent="0.3">
      <c r="AO1563" s="391"/>
      <c r="AP1563" s="11"/>
      <c r="AQ1563" s="11"/>
    </row>
    <row r="1564" spans="41:43" x14ac:dyDescent="0.3">
      <c r="AO1564" s="391"/>
      <c r="AP1564" s="11"/>
      <c r="AQ1564" s="11"/>
    </row>
    <row r="1565" spans="41:43" x14ac:dyDescent="0.3">
      <c r="AO1565" s="391"/>
      <c r="AP1565" s="11"/>
      <c r="AQ1565" s="11"/>
    </row>
    <row r="1566" spans="41:43" x14ac:dyDescent="0.3">
      <c r="AO1566" s="391"/>
      <c r="AP1566" s="11"/>
      <c r="AQ1566" s="11"/>
    </row>
    <row r="1567" spans="41:43" x14ac:dyDescent="0.3">
      <c r="AO1567" s="391"/>
      <c r="AP1567" s="11"/>
      <c r="AQ1567" s="11"/>
    </row>
    <row r="1568" spans="41:43" x14ac:dyDescent="0.3">
      <c r="AO1568" s="391"/>
      <c r="AP1568" s="11"/>
      <c r="AQ1568" s="11"/>
    </row>
    <row r="1569" spans="41:43" x14ac:dyDescent="0.3">
      <c r="AO1569" s="391"/>
      <c r="AP1569" s="11"/>
      <c r="AQ1569" s="11"/>
    </row>
    <row r="1570" spans="41:43" x14ac:dyDescent="0.3">
      <c r="AO1570" s="391"/>
      <c r="AP1570" s="11"/>
      <c r="AQ1570" s="11"/>
    </row>
    <row r="1571" spans="41:43" x14ac:dyDescent="0.3">
      <c r="AO1571" s="391"/>
      <c r="AP1571" s="11"/>
      <c r="AQ1571" s="11"/>
    </row>
    <row r="1572" spans="41:43" x14ac:dyDescent="0.3">
      <c r="AO1572" s="391"/>
      <c r="AP1572" s="11"/>
      <c r="AQ1572" s="11"/>
    </row>
    <row r="1573" spans="41:43" x14ac:dyDescent="0.3">
      <c r="AO1573" s="391"/>
      <c r="AP1573" s="11"/>
      <c r="AQ1573" s="11"/>
    </row>
    <row r="1574" spans="41:43" x14ac:dyDescent="0.3">
      <c r="AO1574" s="391"/>
      <c r="AP1574" s="11"/>
      <c r="AQ1574" s="11"/>
    </row>
    <row r="1575" spans="41:43" x14ac:dyDescent="0.3">
      <c r="AO1575" s="391"/>
      <c r="AP1575" s="11"/>
      <c r="AQ1575" s="11"/>
    </row>
    <row r="1576" spans="41:43" x14ac:dyDescent="0.3">
      <c r="AO1576" s="391"/>
      <c r="AP1576" s="11"/>
      <c r="AQ1576" s="11"/>
    </row>
    <row r="1577" spans="41:43" x14ac:dyDescent="0.3">
      <c r="AO1577" s="391"/>
      <c r="AP1577" s="11"/>
      <c r="AQ1577" s="11"/>
    </row>
    <row r="1578" spans="41:43" x14ac:dyDescent="0.3">
      <c r="AO1578" s="391"/>
      <c r="AP1578" s="11"/>
      <c r="AQ1578" s="11"/>
    </row>
    <row r="1579" spans="41:43" x14ac:dyDescent="0.3">
      <c r="AO1579" s="391"/>
      <c r="AP1579" s="11"/>
      <c r="AQ1579" s="11"/>
    </row>
    <row r="1580" spans="41:43" x14ac:dyDescent="0.3">
      <c r="AO1580" s="391"/>
      <c r="AP1580" s="11"/>
      <c r="AQ1580" s="11"/>
    </row>
    <row r="1581" spans="41:43" x14ac:dyDescent="0.3">
      <c r="AO1581" s="391"/>
      <c r="AP1581" s="11"/>
      <c r="AQ1581" s="11"/>
    </row>
    <row r="1582" spans="41:43" x14ac:dyDescent="0.3">
      <c r="AO1582" s="391"/>
      <c r="AP1582" s="11"/>
      <c r="AQ1582" s="11"/>
    </row>
    <row r="1583" spans="41:43" x14ac:dyDescent="0.3">
      <c r="AO1583" s="391"/>
      <c r="AP1583" s="11"/>
      <c r="AQ1583" s="11"/>
    </row>
    <row r="1584" spans="41:43" x14ac:dyDescent="0.3">
      <c r="AO1584" s="391"/>
      <c r="AP1584" s="11"/>
      <c r="AQ1584" s="11"/>
    </row>
    <row r="1585" spans="41:43" x14ac:dyDescent="0.3">
      <c r="AO1585" s="391"/>
      <c r="AP1585" s="11"/>
      <c r="AQ1585" s="11"/>
    </row>
    <row r="1586" spans="41:43" x14ac:dyDescent="0.3">
      <c r="AO1586" s="391"/>
      <c r="AP1586" s="11"/>
      <c r="AQ1586" s="11"/>
    </row>
    <row r="1587" spans="41:43" x14ac:dyDescent="0.3">
      <c r="AO1587" s="391"/>
      <c r="AP1587" s="11"/>
      <c r="AQ1587" s="11"/>
    </row>
    <row r="1588" spans="41:43" x14ac:dyDescent="0.3">
      <c r="AO1588" s="391"/>
      <c r="AP1588" s="11"/>
      <c r="AQ1588" s="11"/>
    </row>
    <row r="1589" spans="41:43" x14ac:dyDescent="0.3">
      <c r="AO1589" s="391"/>
      <c r="AP1589" s="11"/>
      <c r="AQ1589" s="11"/>
    </row>
    <row r="1590" spans="41:43" x14ac:dyDescent="0.3">
      <c r="AO1590" s="391"/>
      <c r="AP1590" s="11"/>
      <c r="AQ1590" s="11"/>
    </row>
    <row r="1591" spans="41:43" x14ac:dyDescent="0.3">
      <c r="AO1591" s="391"/>
      <c r="AP1591" s="11"/>
      <c r="AQ1591" s="11"/>
    </row>
    <row r="1592" spans="41:43" x14ac:dyDescent="0.3">
      <c r="AO1592" s="391"/>
      <c r="AP1592" s="11"/>
      <c r="AQ1592" s="11"/>
    </row>
    <row r="1593" spans="41:43" x14ac:dyDescent="0.3">
      <c r="AO1593" s="391"/>
      <c r="AP1593" s="11"/>
      <c r="AQ1593" s="11"/>
    </row>
    <row r="1594" spans="41:43" x14ac:dyDescent="0.3">
      <c r="AO1594" s="391"/>
      <c r="AP1594" s="11"/>
      <c r="AQ1594" s="11"/>
    </row>
    <row r="1595" spans="41:43" x14ac:dyDescent="0.3">
      <c r="AO1595" s="391"/>
      <c r="AP1595" s="11"/>
      <c r="AQ1595" s="11"/>
    </row>
    <row r="1596" spans="41:43" x14ac:dyDescent="0.3">
      <c r="AO1596" s="391"/>
      <c r="AP1596" s="11"/>
      <c r="AQ1596" s="11"/>
    </row>
    <row r="1597" spans="41:43" x14ac:dyDescent="0.3">
      <c r="AO1597" s="391"/>
      <c r="AP1597" s="11"/>
      <c r="AQ1597" s="11"/>
    </row>
    <row r="1598" spans="41:43" x14ac:dyDescent="0.3">
      <c r="AO1598" s="391"/>
      <c r="AP1598" s="11"/>
      <c r="AQ1598" s="11"/>
    </row>
    <row r="1599" spans="41:43" x14ac:dyDescent="0.3">
      <c r="AO1599" s="391"/>
      <c r="AP1599" s="11"/>
      <c r="AQ1599" s="11"/>
    </row>
    <row r="1600" spans="41:43" x14ac:dyDescent="0.3">
      <c r="AO1600" s="391"/>
      <c r="AP1600" s="11"/>
      <c r="AQ1600" s="11"/>
    </row>
    <row r="1601" spans="41:43" x14ac:dyDescent="0.3">
      <c r="AO1601" s="391"/>
      <c r="AP1601" s="11"/>
      <c r="AQ1601" s="11"/>
    </row>
    <row r="1602" spans="41:43" x14ac:dyDescent="0.3">
      <c r="AO1602" s="391"/>
      <c r="AP1602" s="11"/>
      <c r="AQ1602" s="11"/>
    </row>
    <row r="1603" spans="41:43" x14ac:dyDescent="0.3">
      <c r="AO1603" s="391"/>
      <c r="AP1603" s="11"/>
      <c r="AQ1603" s="11"/>
    </row>
    <row r="1604" spans="41:43" x14ac:dyDescent="0.3">
      <c r="AO1604" s="391"/>
      <c r="AP1604" s="11"/>
      <c r="AQ1604" s="11"/>
    </row>
    <row r="1605" spans="41:43" x14ac:dyDescent="0.3">
      <c r="AO1605" s="391"/>
      <c r="AP1605" s="11"/>
      <c r="AQ1605" s="11"/>
    </row>
    <row r="1606" spans="41:43" x14ac:dyDescent="0.3">
      <c r="AO1606" s="391"/>
      <c r="AP1606" s="11"/>
      <c r="AQ1606" s="11"/>
    </row>
    <row r="1607" spans="41:43" x14ac:dyDescent="0.3">
      <c r="AO1607" s="391"/>
      <c r="AP1607" s="11"/>
      <c r="AQ1607" s="11"/>
    </row>
    <row r="1608" spans="41:43" x14ac:dyDescent="0.3">
      <c r="AO1608" s="391"/>
      <c r="AP1608" s="11"/>
      <c r="AQ1608" s="11"/>
    </row>
    <row r="1609" spans="41:43" x14ac:dyDescent="0.3">
      <c r="AO1609" s="391"/>
      <c r="AP1609" s="11"/>
      <c r="AQ1609" s="11"/>
    </row>
    <row r="1610" spans="41:43" x14ac:dyDescent="0.3">
      <c r="AO1610" s="391"/>
      <c r="AP1610" s="11"/>
      <c r="AQ1610" s="11"/>
    </row>
    <row r="1611" spans="41:43" x14ac:dyDescent="0.3">
      <c r="AO1611" s="391"/>
      <c r="AP1611" s="11"/>
      <c r="AQ1611" s="11"/>
    </row>
    <row r="1612" spans="41:43" x14ac:dyDescent="0.3">
      <c r="AO1612" s="391"/>
      <c r="AP1612" s="11"/>
      <c r="AQ1612" s="11"/>
    </row>
    <row r="1613" spans="41:43" x14ac:dyDescent="0.3">
      <c r="AO1613" s="391"/>
      <c r="AP1613" s="11"/>
      <c r="AQ1613" s="11"/>
    </row>
    <row r="1614" spans="41:43" x14ac:dyDescent="0.3">
      <c r="AO1614" s="391"/>
      <c r="AP1614" s="11"/>
      <c r="AQ1614" s="11"/>
    </row>
    <row r="1615" spans="41:43" x14ac:dyDescent="0.3">
      <c r="AO1615" s="391"/>
      <c r="AP1615" s="11"/>
      <c r="AQ1615" s="11"/>
    </row>
    <row r="1616" spans="41:43" x14ac:dyDescent="0.3">
      <c r="AO1616" s="391"/>
      <c r="AP1616" s="11"/>
      <c r="AQ1616" s="11"/>
    </row>
    <row r="1617" spans="41:43" x14ac:dyDescent="0.3">
      <c r="AO1617" s="391"/>
      <c r="AP1617" s="11"/>
      <c r="AQ1617" s="11"/>
    </row>
    <row r="1618" spans="41:43" x14ac:dyDescent="0.3">
      <c r="AO1618" s="391"/>
      <c r="AP1618" s="11"/>
      <c r="AQ1618" s="11"/>
    </row>
    <row r="1619" spans="41:43" x14ac:dyDescent="0.3">
      <c r="AO1619" s="391"/>
      <c r="AP1619" s="11"/>
      <c r="AQ1619" s="11"/>
    </row>
    <row r="1620" spans="41:43" x14ac:dyDescent="0.3">
      <c r="AO1620" s="391"/>
      <c r="AP1620" s="11"/>
      <c r="AQ1620" s="11"/>
    </row>
    <row r="1621" spans="41:43" x14ac:dyDescent="0.3">
      <c r="AO1621" s="391"/>
      <c r="AP1621" s="11"/>
      <c r="AQ1621" s="11"/>
    </row>
    <row r="1622" spans="41:43" x14ac:dyDescent="0.3">
      <c r="AO1622" s="391"/>
      <c r="AP1622" s="11"/>
      <c r="AQ1622" s="11"/>
    </row>
    <row r="1623" spans="41:43" x14ac:dyDescent="0.3">
      <c r="AO1623" s="391"/>
      <c r="AP1623" s="11"/>
      <c r="AQ1623" s="11"/>
    </row>
    <row r="1624" spans="41:43" x14ac:dyDescent="0.3">
      <c r="AO1624" s="391"/>
      <c r="AP1624" s="11"/>
      <c r="AQ1624" s="11"/>
    </row>
    <row r="1625" spans="41:43" x14ac:dyDescent="0.3">
      <c r="AO1625" s="391"/>
      <c r="AP1625" s="11"/>
      <c r="AQ1625" s="11"/>
    </row>
    <row r="1626" spans="41:43" x14ac:dyDescent="0.3">
      <c r="AO1626" s="391"/>
      <c r="AP1626" s="11"/>
      <c r="AQ1626" s="11"/>
    </row>
    <row r="1627" spans="41:43" x14ac:dyDescent="0.3">
      <c r="AO1627" s="391"/>
      <c r="AP1627" s="11"/>
      <c r="AQ1627" s="11"/>
    </row>
    <row r="1628" spans="41:43" x14ac:dyDescent="0.3">
      <c r="AO1628" s="391"/>
      <c r="AP1628" s="11"/>
      <c r="AQ1628" s="11"/>
    </row>
    <row r="1629" spans="41:43" x14ac:dyDescent="0.3">
      <c r="AO1629" s="391"/>
      <c r="AP1629" s="11"/>
      <c r="AQ1629" s="11"/>
    </row>
    <row r="1630" spans="41:43" x14ac:dyDescent="0.3">
      <c r="AO1630" s="391"/>
      <c r="AP1630" s="11"/>
      <c r="AQ1630" s="11"/>
    </row>
    <row r="1631" spans="41:43" x14ac:dyDescent="0.3">
      <c r="AO1631" s="391"/>
      <c r="AP1631" s="11"/>
      <c r="AQ1631" s="11"/>
    </row>
    <row r="1632" spans="41:43" x14ac:dyDescent="0.3">
      <c r="AO1632" s="391"/>
      <c r="AP1632" s="11"/>
      <c r="AQ1632" s="11"/>
    </row>
    <row r="1633" spans="41:43" x14ac:dyDescent="0.3">
      <c r="AO1633" s="391"/>
      <c r="AP1633" s="11"/>
      <c r="AQ1633" s="11"/>
    </row>
    <row r="1634" spans="41:43" x14ac:dyDescent="0.3">
      <c r="AO1634" s="391"/>
      <c r="AP1634" s="11"/>
      <c r="AQ1634" s="11"/>
    </row>
    <row r="1635" spans="41:43" x14ac:dyDescent="0.3">
      <c r="AO1635" s="391"/>
      <c r="AP1635" s="11"/>
      <c r="AQ1635" s="11"/>
    </row>
    <row r="1636" spans="41:43" x14ac:dyDescent="0.3">
      <c r="AO1636" s="391"/>
      <c r="AP1636" s="11"/>
      <c r="AQ1636" s="11"/>
    </row>
    <row r="1637" spans="41:43" x14ac:dyDescent="0.3">
      <c r="AO1637" s="391"/>
      <c r="AP1637" s="11"/>
      <c r="AQ1637" s="11"/>
    </row>
    <row r="1638" spans="41:43" x14ac:dyDescent="0.3">
      <c r="AO1638" s="391"/>
      <c r="AP1638" s="11"/>
      <c r="AQ1638" s="11"/>
    </row>
    <row r="1639" spans="41:43" x14ac:dyDescent="0.3">
      <c r="AO1639" s="391"/>
      <c r="AP1639" s="11"/>
      <c r="AQ1639" s="11"/>
    </row>
    <row r="1640" spans="41:43" x14ac:dyDescent="0.3">
      <c r="AO1640" s="391"/>
      <c r="AP1640" s="11"/>
      <c r="AQ1640" s="11"/>
    </row>
    <row r="1641" spans="41:43" x14ac:dyDescent="0.3">
      <c r="AO1641" s="391"/>
      <c r="AP1641" s="11"/>
      <c r="AQ1641" s="11"/>
    </row>
    <row r="1642" spans="41:43" x14ac:dyDescent="0.3">
      <c r="AO1642" s="391"/>
      <c r="AP1642" s="11"/>
      <c r="AQ1642" s="11"/>
    </row>
    <row r="1643" spans="41:43" x14ac:dyDescent="0.3">
      <c r="AO1643" s="391"/>
      <c r="AP1643" s="11"/>
      <c r="AQ1643" s="11"/>
    </row>
    <row r="1644" spans="41:43" x14ac:dyDescent="0.3">
      <c r="AO1644" s="391"/>
      <c r="AP1644" s="11"/>
      <c r="AQ1644" s="11"/>
    </row>
    <row r="1645" spans="41:43" x14ac:dyDescent="0.3">
      <c r="AO1645" s="391"/>
      <c r="AP1645" s="11"/>
      <c r="AQ1645" s="11"/>
    </row>
    <row r="1646" spans="41:43" x14ac:dyDescent="0.3">
      <c r="AO1646" s="391"/>
      <c r="AP1646" s="11"/>
      <c r="AQ1646" s="11"/>
    </row>
    <row r="1647" spans="41:43" x14ac:dyDescent="0.3">
      <c r="AO1647" s="391"/>
      <c r="AP1647" s="11"/>
      <c r="AQ1647" s="11"/>
    </row>
    <row r="1648" spans="41:43" x14ac:dyDescent="0.3">
      <c r="AO1648" s="391"/>
      <c r="AP1648" s="11"/>
      <c r="AQ1648" s="11"/>
    </row>
    <row r="1649" spans="41:43" x14ac:dyDescent="0.3">
      <c r="AO1649" s="391"/>
      <c r="AP1649" s="11"/>
      <c r="AQ1649" s="11"/>
    </row>
    <row r="1650" spans="41:43" x14ac:dyDescent="0.3">
      <c r="AO1650" s="391"/>
      <c r="AP1650" s="11"/>
      <c r="AQ1650" s="11"/>
    </row>
    <row r="1651" spans="41:43" x14ac:dyDescent="0.3">
      <c r="AO1651" s="391"/>
      <c r="AP1651" s="11"/>
      <c r="AQ1651" s="11"/>
    </row>
    <row r="1652" spans="41:43" x14ac:dyDescent="0.3">
      <c r="AO1652" s="391"/>
      <c r="AP1652" s="11"/>
      <c r="AQ1652" s="11"/>
    </row>
    <row r="1653" spans="41:43" x14ac:dyDescent="0.3">
      <c r="AO1653" s="391"/>
      <c r="AP1653" s="11"/>
      <c r="AQ1653" s="11"/>
    </row>
    <row r="1654" spans="41:43" x14ac:dyDescent="0.3">
      <c r="AO1654" s="391"/>
      <c r="AP1654" s="11"/>
      <c r="AQ1654" s="11"/>
    </row>
    <row r="1655" spans="41:43" x14ac:dyDescent="0.3">
      <c r="AO1655" s="391"/>
      <c r="AP1655" s="11"/>
      <c r="AQ1655" s="11"/>
    </row>
    <row r="1656" spans="41:43" x14ac:dyDescent="0.3">
      <c r="AO1656" s="391"/>
      <c r="AP1656" s="11"/>
      <c r="AQ1656" s="11"/>
    </row>
    <row r="1657" spans="41:43" x14ac:dyDescent="0.3">
      <c r="AO1657" s="391"/>
      <c r="AP1657" s="11"/>
      <c r="AQ1657" s="11"/>
    </row>
    <row r="1658" spans="41:43" x14ac:dyDescent="0.3">
      <c r="AO1658" s="391"/>
      <c r="AP1658" s="11"/>
      <c r="AQ1658" s="11"/>
    </row>
    <row r="1659" spans="41:43" x14ac:dyDescent="0.3">
      <c r="AO1659" s="391"/>
      <c r="AP1659" s="11"/>
      <c r="AQ1659" s="11"/>
    </row>
    <row r="1660" spans="41:43" x14ac:dyDescent="0.3">
      <c r="AO1660" s="391"/>
      <c r="AP1660" s="11"/>
      <c r="AQ1660" s="11"/>
    </row>
    <row r="1661" spans="41:43" x14ac:dyDescent="0.3">
      <c r="AO1661" s="391"/>
      <c r="AP1661" s="11"/>
      <c r="AQ1661" s="11"/>
    </row>
    <row r="1662" spans="41:43" x14ac:dyDescent="0.3">
      <c r="AO1662" s="391"/>
      <c r="AP1662" s="11"/>
      <c r="AQ1662" s="11"/>
    </row>
    <row r="1663" spans="41:43" x14ac:dyDescent="0.3">
      <c r="AO1663" s="391"/>
      <c r="AP1663" s="11"/>
      <c r="AQ1663" s="11"/>
    </row>
    <row r="1664" spans="41:43" x14ac:dyDescent="0.3">
      <c r="AO1664" s="391"/>
      <c r="AP1664" s="11"/>
      <c r="AQ1664" s="11"/>
    </row>
    <row r="1665" spans="41:43" x14ac:dyDescent="0.3">
      <c r="AO1665" s="391"/>
      <c r="AP1665" s="11"/>
      <c r="AQ1665" s="11"/>
    </row>
    <row r="1666" spans="41:43" x14ac:dyDescent="0.3">
      <c r="AO1666" s="391"/>
      <c r="AP1666" s="11"/>
      <c r="AQ1666" s="11"/>
    </row>
    <row r="1667" spans="41:43" x14ac:dyDescent="0.3">
      <c r="AO1667" s="391"/>
      <c r="AP1667" s="11"/>
      <c r="AQ1667" s="11"/>
    </row>
    <row r="1668" spans="41:43" x14ac:dyDescent="0.3">
      <c r="AO1668" s="391"/>
      <c r="AP1668" s="11"/>
      <c r="AQ1668" s="11"/>
    </row>
    <row r="1669" spans="41:43" x14ac:dyDescent="0.3">
      <c r="AO1669" s="391"/>
      <c r="AP1669" s="11"/>
      <c r="AQ1669" s="11"/>
    </row>
    <row r="1670" spans="41:43" x14ac:dyDescent="0.3">
      <c r="AO1670" s="391"/>
      <c r="AP1670" s="11"/>
      <c r="AQ1670" s="11"/>
    </row>
    <row r="1671" spans="41:43" x14ac:dyDescent="0.3">
      <c r="AO1671" s="391"/>
      <c r="AP1671" s="11"/>
      <c r="AQ1671" s="11"/>
    </row>
    <row r="1672" spans="41:43" x14ac:dyDescent="0.3">
      <c r="AO1672" s="391"/>
      <c r="AP1672" s="11"/>
      <c r="AQ1672" s="11"/>
    </row>
    <row r="1673" spans="41:43" x14ac:dyDescent="0.3">
      <c r="AO1673" s="391"/>
      <c r="AP1673" s="11"/>
      <c r="AQ1673" s="11"/>
    </row>
    <row r="1674" spans="41:43" x14ac:dyDescent="0.3">
      <c r="AO1674" s="391"/>
      <c r="AP1674" s="11"/>
      <c r="AQ1674" s="11"/>
    </row>
    <row r="1675" spans="41:43" x14ac:dyDescent="0.3">
      <c r="AO1675" s="391"/>
      <c r="AP1675" s="11"/>
      <c r="AQ1675" s="11"/>
    </row>
    <row r="1676" spans="41:43" x14ac:dyDescent="0.3">
      <c r="AO1676" s="391"/>
      <c r="AP1676" s="11"/>
      <c r="AQ1676" s="11"/>
    </row>
    <row r="1677" spans="41:43" x14ac:dyDescent="0.3">
      <c r="AO1677" s="391"/>
      <c r="AP1677" s="11"/>
      <c r="AQ1677" s="11"/>
    </row>
    <row r="1678" spans="41:43" x14ac:dyDescent="0.3">
      <c r="AO1678" s="391"/>
      <c r="AP1678" s="11"/>
      <c r="AQ1678" s="11"/>
    </row>
    <row r="1679" spans="41:43" x14ac:dyDescent="0.3">
      <c r="AO1679" s="391"/>
      <c r="AP1679" s="11"/>
      <c r="AQ1679" s="11"/>
    </row>
    <row r="1680" spans="41:43" x14ac:dyDescent="0.3">
      <c r="AO1680" s="391"/>
      <c r="AP1680" s="11"/>
      <c r="AQ1680" s="11"/>
    </row>
    <row r="1681" spans="41:43" x14ac:dyDescent="0.3">
      <c r="AO1681" s="391"/>
      <c r="AP1681" s="11"/>
      <c r="AQ1681" s="11"/>
    </row>
    <row r="1682" spans="41:43" x14ac:dyDescent="0.3">
      <c r="AO1682" s="391"/>
      <c r="AP1682" s="11"/>
      <c r="AQ1682" s="11"/>
    </row>
    <row r="1683" spans="41:43" x14ac:dyDescent="0.3">
      <c r="AO1683" s="391"/>
      <c r="AP1683" s="11"/>
      <c r="AQ1683" s="11"/>
    </row>
    <row r="1684" spans="41:43" x14ac:dyDescent="0.3">
      <c r="AO1684" s="391"/>
      <c r="AP1684" s="11"/>
      <c r="AQ1684" s="11"/>
    </row>
    <row r="1685" spans="41:43" x14ac:dyDescent="0.3">
      <c r="AO1685" s="391"/>
      <c r="AP1685" s="11"/>
      <c r="AQ1685" s="11"/>
    </row>
    <row r="1686" spans="41:43" x14ac:dyDescent="0.3">
      <c r="AO1686" s="391"/>
      <c r="AP1686" s="11"/>
      <c r="AQ1686" s="11"/>
    </row>
    <row r="1687" spans="41:43" x14ac:dyDescent="0.3">
      <c r="AO1687" s="391"/>
      <c r="AP1687" s="11"/>
      <c r="AQ1687" s="11"/>
    </row>
    <row r="1688" spans="41:43" x14ac:dyDescent="0.3">
      <c r="AO1688" s="391"/>
      <c r="AP1688" s="11"/>
      <c r="AQ1688" s="11"/>
    </row>
    <row r="1689" spans="41:43" x14ac:dyDescent="0.3">
      <c r="AO1689" s="391"/>
      <c r="AP1689" s="11"/>
      <c r="AQ1689" s="11"/>
    </row>
    <row r="1690" spans="41:43" x14ac:dyDescent="0.3">
      <c r="AO1690" s="391"/>
      <c r="AP1690" s="11"/>
      <c r="AQ1690" s="11"/>
    </row>
    <row r="1691" spans="41:43" x14ac:dyDescent="0.3">
      <c r="AO1691" s="391"/>
      <c r="AP1691" s="11"/>
      <c r="AQ1691" s="11"/>
    </row>
    <row r="1692" spans="41:43" x14ac:dyDescent="0.3">
      <c r="AO1692" s="391"/>
      <c r="AP1692" s="11"/>
      <c r="AQ1692" s="11"/>
    </row>
    <row r="1693" spans="41:43" x14ac:dyDescent="0.3">
      <c r="AO1693" s="391"/>
      <c r="AP1693" s="11"/>
      <c r="AQ1693" s="11"/>
    </row>
    <row r="1694" spans="41:43" x14ac:dyDescent="0.3">
      <c r="AO1694" s="391"/>
      <c r="AP1694" s="11"/>
      <c r="AQ1694" s="11"/>
    </row>
    <row r="1695" spans="41:43" x14ac:dyDescent="0.3">
      <c r="AO1695" s="391"/>
      <c r="AP1695" s="11"/>
      <c r="AQ1695" s="11"/>
    </row>
    <row r="1696" spans="41:43" x14ac:dyDescent="0.3">
      <c r="AO1696" s="391"/>
      <c r="AP1696" s="11"/>
      <c r="AQ1696" s="11"/>
    </row>
    <row r="1697" spans="41:43" x14ac:dyDescent="0.3">
      <c r="AO1697" s="391"/>
      <c r="AP1697" s="11"/>
      <c r="AQ1697" s="11"/>
    </row>
    <row r="1698" spans="41:43" x14ac:dyDescent="0.3">
      <c r="AO1698" s="391"/>
      <c r="AP1698" s="11"/>
      <c r="AQ1698" s="11"/>
    </row>
    <row r="1699" spans="41:43" x14ac:dyDescent="0.3">
      <c r="AO1699" s="391"/>
      <c r="AP1699" s="11"/>
      <c r="AQ1699" s="11"/>
    </row>
    <row r="1700" spans="41:43" x14ac:dyDescent="0.3">
      <c r="AO1700" s="391"/>
      <c r="AP1700" s="11"/>
      <c r="AQ1700" s="11"/>
    </row>
    <row r="1701" spans="41:43" x14ac:dyDescent="0.3">
      <c r="AO1701" s="391"/>
      <c r="AP1701" s="11"/>
      <c r="AQ1701" s="11"/>
    </row>
    <row r="1702" spans="41:43" x14ac:dyDescent="0.3">
      <c r="AO1702" s="391"/>
      <c r="AP1702" s="11"/>
      <c r="AQ1702" s="11"/>
    </row>
    <row r="1703" spans="41:43" x14ac:dyDescent="0.3">
      <c r="AO1703" s="391"/>
      <c r="AP1703" s="11"/>
      <c r="AQ1703" s="11"/>
    </row>
    <row r="1704" spans="41:43" x14ac:dyDescent="0.3">
      <c r="AO1704" s="391"/>
      <c r="AP1704" s="11"/>
      <c r="AQ1704" s="11"/>
    </row>
    <row r="1705" spans="41:43" x14ac:dyDescent="0.3">
      <c r="AO1705" s="391"/>
      <c r="AP1705" s="11"/>
      <c r="AQ1705" s="11"/>
    </row>
    <row r="1706" spans="41:43" x14ac:dyDescent="0.3">
      <c r="AO1706" s="391"/>
      <c r="AP1706" s="11"/>
      <c r="AQ1706" s="11"/>
    </row>
    <row r="1707" spans="41:43" x14ac:dyDescent="0.3">
      <c r="AO1707" s="391"/>
      <c r="AP1707" s="11"/>
      <c r="AQ1707" s="11"/>
    </row>
    <row r="1708" spans="41:43" x14ac:dyDescent="0.3">
      <c r="AO1708" s="391"/>
      <c r="AP1708" s="11"/>
      <c r="AQ1708" s="11"/>
    </row>
    <row r="1709" spans="41:43" x14ac:dyDescent="0.3">
      <c r="AO1709" s="391"/>
      <c r="AP1709" s="11"/>
      <c r="AQ1709" s="11"/>
    </row>
    <row r="1710" spans="41:43" x14ac:dyDescent="0.3">
      <c r="AO1710" s="391"/>
      <c r="AP1710" s="11"/>
      <c r="AQ1710" s="11"/>
    </row>
    <row r="1711" spans="41:43" x14ac:dyDescent="0.3">
      <c r="AO1711" s="391"/>
      <c r="AP1711" s="11"/>
      <c r="AQ1711" s="11"/>
    </row>
    <row r="1712" spans="41:43" x14ac:dyDescent="0.3">
      <c r="AO1712" s="391"/>
      <c r="AP1712" s="11"/>
      <c r="AQ1712" s="11"/>
    </row>
    <row r="1713" spans="41:43" x14ac:dyDescent="0.3">
      <c r="AO1713" s="391"/>
      <c r="AP1713" s="11"/>
      <c r="AQ1713" s="11"/>
    </row>
    <row r="1714" spans="41:43" x14ac:dyDescent="0.3">
      <c r="AO1714" s="391"/>
      <c r="AP1714" s="11"/>
      <c r="AQ1714" s="11"/>
    </row>
    <row r="1715" spans="41:43" x14ac:dyDescent="0.3">
      <c r="AO1715" s="391"/>
      <c r="AP1715" s="11"/>
      <c r="AQ1715" s="11"/>
    </row>
    <row r="1716" spans="41:43" x14ac:dyDescent="0.3">
      <c r="AO1716" s="391"/>
      <c r="AP1716" s="11"/>
      <c r="AQ1716" s="11"/>
    </row>
    <row r="1717" spans="41:43" x14ac:dyDescent="0.3">
      <c r="AO1717" s="391"/>
      <c r="AP1717" s="11"/>
      <c r="AQ1717" s="11"/>
    </row>
    <row r="1718" spans="41:43" x14ac:dyDescent="0.3">
      <c r="AO1718" s="391"/>
      <c r="AP1718" s="11"/>
      <c r="AQ1718" s="11"/>
    </row>
    <row r="1719" spans="41:43" x14ac:dyDescent="0.3">
      <c r="AO1719" s="391"/>
      <c r="AP1719" s="11"/>
      <c r="AQ1719" s="11"/>
    </row>
    <row r="1720" spans="41:43" x14ac:dyDescent="0.3">
      <c r="AO1720" s="391"/>
      <c r="AP1720" s="11"/>
      <c r="AQ1720" s="11"/>
    </row>
    <row r="1721" spans="41:43" x14ac:dyDescent="0.3">
      <c r="AO1721" s="391"/>
      <c r="AP1721" s="11"/>
      <c r="AQ1721" s="11"/>
    </row>
    <row r="1722" spans="41:43" x14ac:dyDescent="0.3">
      <c r="AO1722" s="391"/>
      <c r="AP1722" s="11"/>
      <c r="AQ1722" s="11"/>
    </row>
    <row r="1723" spans="41:43" x14ac:dyDescent="0.3">
      <c r="AO1723" s="391"/>
      <c r="AP1723" s="11"/>
      <c r="AQ1723" s="11"/>
    </row>
    <row r="1724" spans="41:43" x14ac:dyDescent="0.3">
      <c r="AO1724" s="391"/>
      <c r="AP1724" s="11"/>
      <c r="AQ1724" s="11"/>
    </row>
    <row r="1725" spans="41:43" x14ac:dyDescent="0.3">
      <c r="AO1725" s="391"/>
      <c r="AP1725" s="11"/>
      <c r="AQ1725" s="11"/>
    </row>
    <row r="1726" spans="41:43" x14ac:dyDescent="0.3">
      <c r="AO1726" s="391"/>
      <c r="AP1726" s="11"/>
      <c r="AQ1726" s="11"/>
    </row>
    <row r="1727" spans="41:43" x14ac:dyDescent="0.3">
      <c r="AO1727" s="391"/>
      <c r="AP1727" s="11"/>
      <c r="AQ1727" s="11"/>
    </row>
    <row r="1728" spans="41:43" x14ac:dyDescent="0.3">
      <c r="AO1728" s="391"/>
      <c r="AP1728" s="11"/>
      <c r="AQ1728" s="11"/>
    </row>
    <row r="1729" spans="41:43" x14ac:dyDescent="0.3">
      <c r="AO1729" s="391"/>
      <c r="AP1729" s="11"/>
      <c r="AQ1729" s="11"/>
    </row>
    <row r="1730" spans="41:43" x14ac:dyDescent="0.3">
      <c r="AO1730" s="391"/>
      <c r="AP1730" s="11"/>
      <c r="AQ1730" s="11"/>
    </row>
    <row r="1731" spans="41:43" x14ac:dyDescent="0.3">
      <c r="AO1731" s="391"/>
      <c r="AP1731" s="11"/>
      <c r="AQ1731" s="11"/>
    </row>
    <row r="1732" spans="41:43" x14ac:dyDescent="0.3">
      <c r="AO1732" s="391"/>
      <c r="AP1732" s="11"/>
      <c r="AQ1732" s="11"/>
    </row>
    <row r="1733" spans="41:43" x14ac:dyDescent="0.3">
      <c r="AO1733" s="391"/>
      <c r="AP1733" s="11"/>
      <c r="AQ1733" s="11"/>
    </row>
    <row r="1734" spans="41:43" x14ac:dyDescent="0.3">
      <c r="AO1734" s="391"/>
      <c r="AP1734" s="11"/>
      <c r="AQ1734" s="11"/>
    </row>
    <row r="1735" spans="41:43" x14ac:dyDescent="0.3">
      <c r="AO1735" s="391"/>
      <c r="AP1735" s="11"/>
      <c r="AQ1735" s="11"/>
    </row>
    <row r="1736" spans="41:43" x14ac:dyDescent="0.3">
      <c r="AO1736" s="391"/>
      <c r="AP1736" s="11"/>
      <c r="AQ1736" s="11"/>
    </row>
    <row r="1737" spans="41:43" x14ac:dyDescent="0.3">
      <c r="AO1737" s="391"/>
      <c r="AP1737" s="11"/>
      <c r="AQ1737" s="11"/>
    </row>
    <row r="1738" spans="41:43" x14ac:dyDescent="0.3">
      <c r="AO1738" s="391"/>
      <c r="AP1738" s="11"/>
      <c r="AQ1738" s="11"/>
    </row>
    <row r="1739" spans="41:43" x14ac:dyDescent="0.3">
      <c r="AO1739" s="391"/>
      <c r="AP1739" s="11"/>
      <c r="AQ1739" s="11"/>
    </row>
    <row r="1740" spans="41:43" x14ac:dyDescent="0.3">
      <c r="AO1740" s="391"/>
      <c r="AP1740" s="11"/>
      <c r="AQ1740" s="11"/>
    </row>
    <row r="1741" spans="41:43" x14ac:dyDescent="0.3">
      <c r="AO1741" s="391"/>
      <c r="AP1741" s="11"/>
      <c r="AQ1741" s="11"/>
    </row>
    <row r="1742" spans="41:43" x14ac:dyDescent="0.3">
      <c r="AO1742" s="391"/>
      <c r="AP1742" s="11"/>
      <c r="AQ1742" s="11"/>
    </row>
    <row r="1743" spans="41:43" x14ac:dyDescent="0.3">
      <c r="AO1743" s="391"/>
      <c r="AP1743" s="11"/>
      <c r="AQ1743" s="11"/>
    </row>
    <row r="1744" spans="41:43" x14ac:dyDescent="0.3">
      <c r="AO1744" s="391"/>
      <c r="AP1744" s="11"/>
      <c r="AQ1744" s="11"/>
    </row>
    <row r="1745" spans="41:43" x14ac:dyDescent="0.3">
      <c r="AO1745" s="391"/>
      <c r="AP1745" s="11"/>
      <c r="AQ1745" s="11"/>
    </row>
    <row r="1746" spans="41:43" x14ac:dyDescent="0.3">
      <c r="AO1746" s="391"/>
      <c r="AP1746" s="11"/>
      <c r="AQ1746" s="11"/>
    </row>
    <row r="1747" spans="41:43" x14ac:dyDescent="0.3">
      <c r="AO1747" s="391"/>
      <c r="AP1747" s="11"/>
      <c r="AQ1747" s="11"/>
    </row>
    <row r="1748" spans="41:43" x14ac:dyDescent="0.3">
      <c r="AO1748" s="391"/>
      <c r="AP1748" s="11"/>
      <c r="AQ1748" s="11"/>
    </row>
    <row r="1749" spans="41:43" x14ac:dyDescent="0.3">
      <c r="AO1749" s="391"/>
      <c r="AP1749" s="11"/>
      <c r="AQ1749" s="11"/>
    </row>
    <row r="1750" spans="41:43" x14ac:dyDescent="0.3">
      <c r="AO1750" s="391"/>
      <c r="AP1750" s="11"/>
      <c r="AQ1750" s="11"/>
    </row>
    <row r="1751" spans="41:43" x14ac:dyDescent="0.3">
      <c r="AO1751" s="391"/>
      <c r="AP1751" s="11"/>
      <c r="AQ1751" s="11"/>
    </row>
    <row r="1752" spans="41:43" x14ac:dyDescent="0.3">
      <c r="AO1752" s="391"/>
      <c r="AP1752" s="11"/>
      <c r="AQ1752" s="11"/>
    </row>
    <row r="1753" spans="41:43" x14ac:dyDescent="0.3">
      <c r="AO1753" s="391"/>
      <c r="AP1753" s="11"/>
      <c r="AQ1753" s="11"/>
    </row>
    <row r="1754" spans="41:43" x14ac:dyDescent="0.3">
      <c r="AO1754" s="391"/>
      <c r="AP1754" s="11"/>
      <c r="AQ1754" s="11"/>
    </row>
    <row r="1755" spans="41:43" x14ac:dyDescent="0.3">
      <c r="AO1755" s="391"/>
      <c r="AP1755" s="11"/>
      <c r="AQ1755" s="11"/>
    </row>
    <row r="1756" spans="41:43" x14ac:dyDescent="0.3">
      <c r="AO1756" s="391"/>
      <c r="AP1756" s="11"/>
      <c r="AQ1756" s="11"/>
    </row>
    <row r="1757" spans="41:43" x14ac:dyDescent="0.3">
      <c r="AO1757" s="391"/>
      <c r="AP1757" s="11"/>
      <c r="AQ1757" s="11"/>
    </row>
    <row r="1758" spans="41:43" x14ac:dyDescent="0.3">
      <c r="AO1758" s="391"/>
      <c r="AP1758" s="11"/>
      <c r="AQ1758" s="11"/>
    </row>
    <row r="1759" spans="41:43" x14ac:dyDescent="0.3">
      <c r="AO1759" s="391"/>
      <c r="AP1759" s="11"/>
      <c r="AQ1759" s="11"/>
    </row>
    <row r="1760" spans="41:43" x14ac:dyDescent="0.3">
      <c r="AO1760" s="391"/>
      <c r="AP1760" s="11"/>
      <c r="AQ1760" s="11"/>
    </row>
    <row r="1761" spans="41:43" x14ac:dyDescent="0.3">
      <c r="AO1761" s="391"/>
      <c r="AP1761" s="11"/>
      <c r="AQ1761" s="11"/>
    </row>
    <row r="1762" spans="41:43" x14ac:dyDescent="0.3">
      <c r="AO1762" s="391"/>
      <c r="AP1762" s="11"/>
      <c r="AQ1762" s="11"/>
    </row>
    <row r="1763" spans="41:43" x14ac:dyDescent="0.3">
      <c r="AO1763" s="391"/>
      <c r="AP1763" s="11"/>
      <c r="AQ1763" s="11"/>
    </row>
    <row r="1764" spans="41:43" x14ac:dyDescent="0.3">
      <c r="AO1764" s="391"/>
      <c r="AP1764" s="11"/>
      <c r="AQ1764" s="11"/>
    </row>
    <row r="1765" spans="41:43" x14ac:dyDescent="0.3">
      <c r="AO1765" s="391"/>
      <c r="AP1765" s="11"/>
      <c r="AQ1765" s="11"/>
    </row>
    <row r="1766" spans="41:43" x14ac:dyDescent="0.3">
      <c r="AO1766" s="391"/>
      <c r="AP1766" s="11"/>
      <c r="AQ1766" s="11"/>
    </row>
    <row r="1767" spans="41:43" x14ac:dyDescent="0.3">
      <c r="AO1767" s="391"/>
      <c r="AP1767" s="11"/>
      <c r="AQ1767" s="11"/>
    </row>
    <row r="1768" spans="41:43" x14ac:dyDescent="0.3">
      <c r="AO1768" s="391"/>
      <c r="AP1768" s="11"/>
      <c r="AQ1768" s="11"/>
    </row>
    <row r="1769" spans="41:43" x14ac:dyDescent="0.3">
      <c r="AO1769" s="391"/>
      <c r="AP1769" s="11"/>
      <c r="AQ1769" s="11"/>
    </row>
    <row r="1770" spans="41:43" x14ac:dyDescent="0.3">
      <c r="AO1770" s="391"/>
      <c r="AP1770" s="11"/>
      <c r="AQ1770" s="11"/>
    </row>
    <row r="1771" spans="41:43" x14ac:dyDescent="0.3">
      <c r="AO1771" s="391"/>
      <c r="AP1771" s="11"/>
      <c r="AQ1771" s="11"/>
    </row>
    <row r="1772" spans="41:43" x14ac:dyDescent="0.3">
      <c r="AO1772" s="391"/>
      <c r="AP1772" s="11"/>
      <c r="AQ1772" s="11"/>
    </row>
    <row r="1773" spans="41:43" x14ac:dyDescent="0.3">
      <c r="AO1773" s="391"/>
      <c r="AP1773" s="11"/>
      <c r="AQ1773" s="11"/>
    </row>
    <row r="1774" spans="41:43" x14ac:dyDescent="0.3">
      <c r="AO1774" s="391"/>
      <c r="AP1774" s="11"/>
      <c r="AQ1774" s="11"/>
    </row>
    <row r="1775" spans="41:43" x14ac:dyDescent="0.3">
      <c r="AO1775" s="391"/>
      <c r="AP1775" s="11"/>
      <c r="AQ1775" s="11"/>
    </row>
    <row r="1776" spans="41:43" x14ac:dyDescent="0.3">
      <c r="AO1776" s="391"/>
      <c r="AP1776" s="11"/>
      <c r="AQ1776" s="11"/>
    </row>
    <row r="1777" spans="41:43" x14ac:dyDescent="0.3">
      <c r="AO1777" s="391"/>
      <c r="AP1777" s="11"/>
      <c r="AQ1777" s="11"/>
    </row>
    <row r="1778" spans="41:43" x14ac:dyDescent="0.3">
      <c r="AO1778" s="391"/>
      <c r="AP1778" s="11"/>
      <c r="AQ1778" s="11"/>
    </row>
    <row r="1779" spans="41:43" x14ac:dyDescent="0.3">
      <c r="AO1779" s="391"/>
      <c r="AP1779" s="11"/>
      <c r="AQ1779" s="11"/>
    </row>
    <row r="1780" spans="41:43" x14ac:dyDescent="0.3">
      <c r="AO1780" s="391"/>
      <c r="AP1780" s="11"/>
      <c r="AQ1780" s="11"/>
    </row>
    <row r="1781" spans="41:43" x14ac:dyDescent="0.3">
      <c r="AO1781" s="391"/>
      <c r="AP1781" s="11"/>
      <c r="AQ1781" s="11"/>
    </row>
    <row r="1782" spans="41:43" x14ac:dyDescent="0.3">
      <c r="AO1782" s="391"/>
      <c r="AP1782" s="11"/>
      <c r="AQ1782" s="11"/>
    </row>
    <row r="1783" spans="41:43" x14ac:dyDescent="0.3">
      <c r="AO1783" s="391"/>
      <c r="AP1783" s="11"/>
      <c r="AQ1783" s="11"/>
    </row>
    <row r="1784" spans="41:43" x14ac:dyDescent="0.3">
      <c r="AO1784" s="391"/>
      <c r="AP1784" s="11"/>
      <c r="AQ1784" s="11"/>
    </row>
    <row r="1785" spans="41:43" x14ac:dyDescent="0.3">
      <c r="AO1785" s="391"/>
      <c r="AP1785" s="11"/>
      <c r="AQ1785" s="11"/>
    </row>
    <row r="1786" spans="41:43" x14ac:dyDescent="0.3">
      <c r="AO1786" s="391"/>
      <c r="AP1786" s="11"/>
      <c r="AQ1786" s="11"/>
    </row>
    <row r="1787" spans="41:43" x14ac:dyDescent="0.3">
      <c r="AO1787" s="391"/>
      <c r="AP1787" s="11"/>
      <c r="AQ1787" s="11"/>
    </row>
    <row r="1788" spans="41:43" x14ac:dyDescent="0.3">
      <c r="AO1788" s="391"/>
      <c r="AP1788" s="11"/>
      <c r="AQ1788" s="11"/>
    </row>
    <row r="1789" spans="41:43" x14ac:dyDescent="0.3">
      <c r="AO1789" s="391"/>
      <c r="AP1789" s="11"/>
      <c r="AQ1789" s="11"/>
    </row>
    <row r="1790" spans="41:43" x14ac:dyDescent="0.3">
      <c r="AO1790" s="391"/>
      <c r="AP1790" s="11"/>
      <c r="AQ1790" s="11"/>
    </row>
    <row r="1791" spans="41:43" x14ac:dyDescent="0.3">
      <c r="AO1791" s="391"/>
      <c r="AP1791" s="11"/>
      <c r="AQ1791" s="11"/>
    </row>
    <row r="1792" spans="41:43" x14ac:dyDescent="0.3">
      <c r="AO1792" s="391"/>
      <c r="AP1792" s="11"/>
      <c r="AQ1792" s="11"/>
    </row>
    <row r="1793" spans="41:43" x14ac:dyDescent="0.3">
      <c r="AO1793" s="391"/>
      <c r="AP1793" s="11"/>
      <c r="AQ1793" s="11"/>
    </row>
    <row r="1794" spans="41:43" x14ac:dyDescent="0.3">
      <c r="AO1794" s="391"/>
      <c r="AP1794" s="11"/>
      <c r="AQ1794" s="11"/>
    </row>
    <row r="1795" spans="41:43" x14ac:dyDescent="0.3">
      <c r="AO1795" s="391"/>
      <c r="AP1795" s="11"/>
      <c r="AQ1795" s="11"/>
    </row>
    <row r="1796" spans="41:43" x14ac:dyDescent="0.3">
      <c r="AO1796" s="391"/>
      <c r="AP1796" s="11"/>
      <c r="AQ1796" s="11"/>
    </row>
    <row r="1797" spans="41:43" x14ac:dyDescent="0.3">
      <c r="AO1797" s="391"/>
      <c r="AP1797" s="11"/>
      <c r="AQ1797" s="11"/>
    </row>
    <row r="1798" spans="41:43" x14ac:dyDescent="0.3">
      <c r="AO1798" s="391"/>
      <c r="AP1798" s="11"/>
      <c r="AQ1798" s="11"/>
    </row>
    <row r="1799" spans="41:43" x14ac:dyDescent="0.3">
      <c r="AO1799" s="391"/>
      <c r="AP1799" s="11"/>
      <c r="AQ1799" s="11"/>
    </row>
    <row r="1800" spans="41:43" x14ac:dyDescent="0.3">
      <c r="AO1800" s="391"/>
      <c r="AP1800" s="11"/>
      <c r="AQ1800" s="11"/>
    </row>
    <row r="1801" spans="41:43" x14ac:dyDescent="0.3">
      <c r="AO1801" s="391"/>
      <c r="AP1801" s="11"/>
      <c r="AQ1801" s="11"/>
    </row>
    <row r="1802" spans="41:43" x14ac:dyDescent="0.3">
      <c r="AO1802" s="391"/>
      <c r="AP1802" s="11"/>
      <c r="AQ1802" s="11"/>
    </row>
    <row r="1803" spans="41:43" x14ac:dyDescent="0.3">
      <c r="AO1803" s="391"/>
      <c r="AP1803" s="11"/>
      <c r="AQ1803" s="11"/>
    </row>
    <row r="1804" spans="41:43" x14ac:dyDescent="0.3">
      <c r="AO1804" s="391"/>
      <c r="AP1804" s="11"/>
      <c r="AQ1804" s="11"/>
    </row>
    <row r="1805" spans="41:43" x14ac:dyDescent="0.3">
      <c r="AO1805" s="391"/>
      <c r="AP1805" s="11"/>
      <c r="AQ1805" s="11"/>
    </row>
    <row r="1806" spans="41:43" x14ac:dyDescent="0.3">
      <c r="AO1806" s="391"/>
      <c r="AP1806" s="11"/>
      <c r="AQ1806" s="11"/>
    </row>
    <row r="1807" spans="41:43" x14ac:dyDescent="0.3">
      <c r="AO1807" s="391"/>
      <c r="AP1807" s="11"/>
      <c r="AQ1807" s="11"/>
    </row>
    <row r="1808" spans="41:43" x14ac:dyDescent="0.3">
      <c r="AO1808" s="391"/>
      <c r="AP1808" s="11"/>
      <c r="AQ1808" s="11"/>
    </row>
    <row r="1809" spans="41:43" x14ac:dyDescent="0.3">
      <c r="AO1809" s="391"/>
      <c r="AP1809" s="11"/>
      <c r="AQ1809" s="11"/>
    </row>
    <row r="1810" spans="41:43" x14ac:dyDescent="0.3">
      <c r="AO1810" s="391"/>
      <c r="AP1810" s="11"/>
      <c r="AQ1810" s="11"/>
    </row>
    <row r="1811" spans="41:43" x14ac:dyDescent="0.3">
      <c r="AO1811" s="391"/>
      <c r="AP1811" s="11"/>
      <c r="AQ1811" s="11"/>
    </row>
    <row r="1812" spans="41:43" x14ac:dyDescent="0.3">
      <c r="AO1812" s="391"/>
      <c r="AP1812" s="11"/>
      <c r="AQ1812" s="11"/>
    </row>
    <row r="1813" spans="41:43" x14ac:dyDescent="0.3">
      <c r="AO1813" s="391"/>
      <c r="AP1813" s="11"/>
      <c r="AQ1813" s="11"/>
    </row>
    <row r="1814" spans="41:43" x14ac:dyDescent="0.3">
      <c r="AO1814" s="391"/>
      <c r="AP1814" s="11"/>
      <c r="AQ1814" s="11"/>
    </row>
    <row r="1815" spans="41:43" x14ac:dyDescent="0.3">
      <c r="AO1815" s="391"/>
      <c r="AP1815" s="11"/>
      <c r="AQ1815" s="11"/>
    </row>
    <row r="1816" spans="41:43" x14ac:dyDescent="0.3">
      <c r="AO1816" s="391"/>
      <c r="AP1816" s="11"/>
      <c r="AQ1816" s="11"/>
    </row>
    <row r="1817" spans="41:43" x14ac:dyDescent="0.3">
      <c r="AO1817" s="391"/>
      <c r="AP1817" s="11"/>
      <c r="AQ1817" s="11"/>
    </row>
    <row r="1818" spans="41:43" x14ac:dyDescent="0.3">
      <c r="AO1818" s="391"/>
      <c r="AP1818" s="11"/>
      <c r="AQ1818" s="11"/>
    </row>
    <row r="1819" spans="41:43" x14ac:dyDescent="0.3">
      <c r="AO1819" s="391"/>
      <c r="AP1819" s="11"/>
      <c r="AQ1819" s="11"/>
    </row>
    <row r="1820" spans="41:43" x14ac:dyDescent="0.3">
      <c r="AO1820" s="391"/>
      <c r="AP1820" s="11"/>
      <c r="AQ1820" s="11"/>
    </row>
    <row r="1821" spans="41:43" x14ac:dyDescent="0.3">
      <c r="AO1821" s="391"/>
      <c r="AP1821" s="11"/>
      <c r="AQ1821" s="11"/>
    </row>
    <row r="1822" spans="41:43" x14ac:dyDescent="0.3">
      <c r="AO1822" s="391"/>
      <c r="AP1822" s="11"/>
      <c r="AQ1822" s="11"/>
    </row>
    <row r="1823" spans="41:43" x14ac:dyDescent="0.3">
      <c r="AO1823" s="391"/>
      <c r="AP1823" s="11"/>
      <c r="AQ1823" s="11"/>
    </row>
    <row r="1824" spans="41:43" x14ac:dyDescent="0.3">
      <c r="AO1824" s="391"/>
      <c r="AP1824" s="11"/>
      <c r="AQ1824" s="11"/>
    </row>
    <row r="1825" spans="41:43" x14ac:dyDescent="0.3">
      <c r="AO1825" s="391"/>
      <c r="AP1825" s="11"/>
      <c r="AQ1825" s="11"/>
    </row>
    <row r="1826" spans="41:43" x14ac:dyDescent="0.3">
      <c r="AO1826" s="391"/>
      <c r="AP1826" s="11"/>
      <c r="AQ1826" s="11"/>
    </row>
    <row r="1827" spans="41:43" x14ac:dyDescent="0.3">
      <c r="AO1827" s="391"/>
      <c r="AP1827" s="11"/>
      <c r="AQ1827" s="11"/>
    </row>
    <row r="1828" spans="41:43" x14ac:dyDescent="0.3">
      <c r="AO1828" s="391"/>
      <c r="AP1828" s="11"/>
      <c r="AQ1828" s="11"/>
    </row>
    <row r="1829" spans="41:43" x14ac:dyDescent="0.3">
      <c r="AO1829" s="391"/>
      <c r="AP1829" s="11"/>
      <c r="AQ1829" s="11"/>
    </row>
    <row r="1830" spans="41:43" x14ac:dyDescent="0.3">
      <c r="AO1830" s="391"/>
      <c r="AP1830" s="11"/>
      <c r="AQ1830" s="11"/>
    </row>
    <row r="1831" spans="41:43" x14ac:dyDescent="0.3">
      <c r="AO1831" s="391"/>
      <c r="AP1831" s="11"/>
      <c r="AQ1831" s="11"/>
    </row>
    <row r="1832" spans="41:43" x14ac:dyDescent="0.3">
      <c r="AO1832" s="391"/>
      <c r="AP1832" s="11"/>
      <c r="AQ1832" s="11"/>
    </row>
    <row r="1833" spans="41:43" x14ac:dyDescent="0.3">
      <c r="AO1833" s="391"/>
      <c r="AP1833" s="11"/>
      <c r="AQ1833" s="11"/>
    </row>
    <row r="1834" spans="41:43" x14ac:dyDescent="0.3">
      <c r="AO1834" s="391"/>
      <c r="AP1834" s="11"/>
      <c r="AQ1834" s="11"/>
    </row>
    <row r="1835" spans="41:43" x14ac:dyDescent="0.3">
      <c r="AO1835" s="391"/>
      <c r="AP1835" s="11"/>
      <c r="AQ1835" s="11"/>
    </row>
    <row r="1836" spans="41:43" x14ac:dyDescent="0.3">
      <c r="AO1836" s="391"/>
      <c r="AP1836" s="11"/>
      <c r="AQ1836" s="11"/>
    </row>
    <row r="1837" spans="41:43" x14ac:dyDescent="0.3">
      <c r="AO1837" s="391"/>
      <c r="AP1837" s="11"/>
      <c r="AQ1837" s="11"/>
    </row>
    <row r="1838" spans="41:43" x14ac:dyDescent="0.3">
      <c r="AO1838" s="391"/>
      <c r="AP1838" s="11"/>
      <c r="AQ1838" s="11"/>
    </row>
    <row r="1839" spans="41:43" x14ac:dyDescent="0.3">
      <c r="AO1839" s="391"/>
      <c r="AP1839" s="11"/>
      <c r="AQ1839" s="11"/>
    </row>
    <row r="1840" spans="41:43" x14ac:dyDescent="0.3">
      <c r="AO1840" s="391"/>
      <c r="AP1840" s="11"/>
      <c r="AQ1840" s="11"/>
    </row>
    <row r="1841" spans="41:43" x14ac:dyDescent="0.3">
      <c r="AO1841" s="391"/>
      <c r="AP1841" s="11"/>
      <c r="AQ1841" s="11"/>
    </row>
    <row r="1842" spans="41:43" x14ac:dyDescent="0.3">
      <c r="AO1842" s="391"/>
      <c r="AP1842" s="11"/>
      <c r="AQ1842" s="11"/>
    </row>
    <row r="1843" spans="41:43" x14ac:dyDescent="0.3">
      <c r="AO1843" s="391"/>
      <c r="AP1843" s="11"/>
      <c r="AQ1843" s="11"/>
    </row>
    <row r="1844" spans="41:43" x14ac:dyDescent="0.3">
      <c r="AO1844" s="391"/>
      <c r="AP1844" s="11"/>
      <c r="AQ1844" s="11"/>
    </row>
    <row r="1845" spans="41:43" x14ac:dyDescent="0.3">
      <c r="AO1845" s="391"/>
      <c r="AP1845" s="11"/>
      <c r="AQ1845" s="11"/>
    </row>
    <row r="1846" spans="41:43" x14ac:dyDescent="0.3">
      <c r="AO1846" s="391"/>
      <c r="AP1846" s="11"/>
      <c r="AQ1846" s="11"/>
    </row>
    <row r="1847" spans="41:43" x14ac:dyDescent="0.3">
      <c r="AO1847" s="391"/>
      <c r="AP1847" s="11"/>
      <c r="AQ1847" s="11"/>
    </row>
    <row r="1848" spans="41:43" x14ac:dyDescent="0.3">
      <c r="AO1848" s="391"/>
      <c r="AP1848" s="11"/>
      <c r="AQ1848" s="11"/>
    </row>
    <row r="1849" spans="41:43" x14ac:dyDescent="0.3">
      <c r="AO1849" s="391"/>
      <c r="AP1849" s="11"/>
      <c r="AQ1849" s="11"/>
    </row>
    <row r="1850" spans="41:43" x14ac:dyDescent="0.3">
      <c r="AO1850" s="391"/>
      <c r="AP1850" s="11"/>
      <c r="AQ1850" s="11"/>
    </row>
    <row r="1851" spans="41:43" x14ac:dyDescent="0.3">
      <c r="AO1851" s="391"/>
      <c r="AP1851" s="11"/>
      <c r="AQ1851" s="11"/>
    </row>
    <row r="1852" spans="41:43" x14ac:dyDescent="0.3">
      <c r="AO1852" s="391"/>
      <c r="AP1852" s="11"/>
      <c r="AQ1852" s="11"/>
    </row>
    <row r="1853" spans="41:43" x14ac:dyDescent="0.3">
      <c r="AO1853" s="391"/>
      <c r="AP1853" s="11"/>
      <c r="AQ1853" s="11"/>
    </row>
    <row r="1854" spans="41:43" x14ac:dyDescent="0.3">
      <c r="AO1854" s="391"/>
      <c r="AP1854" s="11"/>
      <c r="AQ1854" s="11"/>
    </row>
    <row r="1855" spans="41:43" x14ac:dyDescent="0.3">
      <c r="AO1855" s="391"/>
      <c r="AP1855" s="11"/>
      <c r="AQ1855" s="11"/>
    </row>
    <row r="1856" spans="41:43" x14ac:dyDescent="0.3">
      <c r="AO1856" s="391"/>
      <c r="AP1856" s="11"/>
      <c r="AQ1856" s="11"/>
    </row>
    <row r="1857" spans="41:43" x14ac:dyDescent="0.3">
      <c r="AO1857" s="391"/>
      <c r="AP1857" s="11"/>
      <c r="AQ1857" s="11"/>
    </row>
    <row r="1858" spans="41:43" x14ac:dyDescent="0.3">
      <c r="AO1858" s="391"/>
      <c r="AP1858" s="11"/>
      <c r="AQ1858" s="11"/>
    </row>
    <row r="1859" spans="41:43" x14ac:dyDescent="0.3">
      <c r="AO1859" s="391"/>
      <c r="AP1859" s="11"/>
      <c r="AQ1859" s="11"/>
    </row>
    <row r="1860" spans="41:43" x14ac:dyDescent="0.3">
      <c r="AO1860" s="391"/>
      <c r="AP1860" s="11"/>
      <c r="AQ1860" s="11"/>
    </row>
    <row r="1861" spans="41:43" x14ac:dyDescent="0.3">
      <c r="AO1861" s="391"/>
      <c r="AP1861" s="11"/>
      <c r="AQ1861" s="11"/>
    </row>
    <row r="1862" spans="41:43" x14ac:dyDescent="0.3">
      <c r="AO1862" s="391"/>
      <c r="AP1862" s="11"/>
      <c r="AQ1862" s="11"/>
    </row>
    <row r="1863" spans="41:43" x14ac:dyDescent="0.3">
      <c r="AO1863" s="391"/>
      <c r="AP1863" s="11"/>
      <c r="AQ1863" s="11"/>
    </row>
    <row r="1864" spans="41:43" x14ac:dyDescent="0.3">
      <c r="AO1864" s="391"/>
      <c r="AP1864" s="11"/>
      <c r="AQ1864" s="11"/>
    </row>
    <row r="1865" spans="41:43" x14ac:dyDescent="0.3">
      <c r="AO1865" s="391"/>
      <c r="AP1865" s="11"/>
      <c r="AQ1865" s="11"/>
    </row>
    <row r="1866" spans="41:43" x14ac:dyDescent="0.3">
      <c r="AO1866" s="391"/>
      <c r="AP1866" s="11"/>
      <c r="AQ1866" s="11"/>
    </row>
    <row r="1867" spans="41:43" x14ac:dyDescent="0.3">
      <c r="AO1867" s="391"/>
      <c r="AP1867" s="11"/>
      <c r="AQ1867" s="11"/>
    </row>
    <row r="1868" spans="41:43" x14ac:dyDescent="0.3">
      <c r="AO1868" s="391"/>
      <c r="AP1868" s="11"/>
      <c r="AQ1868" s="11"/>
    </row>
    <row r="1869" spans="41:43" x14ac:dyDescent="0.3">
      <c r="AO1869" s="391"/>
      <c r="AP1869" s="11"/>
      <c r="AQ1869" s="11"/>
    </row>
    <row r="1870" spans="41:43" x14ac:dyDescent="0.3">
      <c r="AO1870" s="391"/>
      <c r="AP1870" s="11"/>
      <c r="AQ1870" s="11"/>
    </row>
    <row r="1871" spans="41:43" x14ac:dyDescent="0.3">
      <c r="AO1871" s="391"/>
      <c r="AP1871" s="11"/>
      <c r="AQ1871" s="11"/>
    </row>
    <row r="1872" spans="41:43" x14ac:dyDescent="0.3">
      <c r="AO1872" s="391"/>
      <c r="AP1872" s="11"/>
      <c r="AQ1872" s="11"/>
    </row>
    <row r="1873" spans="41:43" x14ac:dyDescent="0.3">
      <c r="AO1873" s="391"/>
      <c r="AP1873" s="11"/>
      <c r="AQ1873" s="11"/>
    </row>
    <row r="1874" spans="41:43" x14ac:dyDescent="0.3">
      <c r="AO1874" s="391"/>
      <c r="AP1874" s="11"/>
      <c r="AQ1874" s="11"/>
    </row>
    <row r="1875" spans="41:43" x14ac:dyDescent="0.3">
      <c r="AO1875" s="391"/>
      <c r="AP1875" s="11"/>
      <c r="AQ1875" s="11"/>
    </row>
    <row r="1876" spans="41:43" x14ac:dyDescent="0.3">
      <c r="AO1876" s="391"/>
      <c r="AP1876" s="11"/>
      <c r="AQ1876" s="11"/>
    </row>
    <row r="1877" spans="41:43" x14ac:dyDescent="0.3">
      <c r="AO1877" s="391"/>
      <c r="AP1877" s="11"/>
      <c r="AQ1877" s="11"/>
    </row>
    <row r="1878" spans="41:43" x14ac:dyDescent="0.3">
      <c r="AO1878" s="391"/>
      <c r="AP1878" s="11"/>
      <c r="AQ1878" s="11"/>
    </row>
    <row r="1879" spans="41:43" x14ac:dyDescent="0.3">
      <c r="AO1879" s="391"/>
      <c r="AP1879" s="11"/>
      <c r="AQ1879" s="11"/>
    </row>
    <row r="1880" spans="41:43" x14ac:dyDescent="0.3">
      <c r="AO1880" s="391"/>
      <c r="AP1880" s="11"/>
      <c r="AQ1880" s="11"/>
    </row>
    <row r="1881" spans="41:43" x14ac:dyDescent="0.3">
      <c r="AO1881" s="391"/>
      <c r="AP1881" s="11"/>
      <c r="AQ1881" s="11"/>
    </row>
    <row r="1882" spans="41:43" x14ac:dyDescent="0.3">
      <c r="AO1882" s="391"/>
      <c r="AP1882" s="11"/>
      <c r="AQ1882" s="11"/>
    </row>
    <row r="1883" spans="41:43" x14ac:dyDescent="0.3">
      <c r="AO1883" s="391"/>
      <c r="AP1883" s="11"/>
      <c r="AQ1883" s="11"/>
    </row>
    <row r="1884" spans="41:43" x14ac:dyDescent="0.3">
      <c r="AO1884" s="391"/>
      <c r="AP1884" s="11"/>
      <c r="AQ1884" s="11"/>
    </row>
    <row r="1885" spans="41:43" x14ac:dyDescent="0.3">
      <c r="AO1885" s="391"/>
      <c r="AP1885" s="11"/>
      <c r="AQ1885" s="11"/>
    </row>
    <row r="1886" spans="41:43" x14ac:dyDescent="0.3">
      <c r="AO1886" s="391"/>
      <c r="AP1886" s="11"/>
      <c r="AQ1886" s="11"/>
    </row>
    <row r="1887" spans="41:43" x14ac:dyDescent="0.3">
      <c r="AO1887" s="391"/>
      <c r="AP1887" s="11"/>
      <c r="AQ1887" s="11"/>
    </row>
    <row r="1888" spans="41:43" x14ac:dyDescent="0.3">
      <c r="AO1888" s="391"/>
      <c r="AP1888" s="11"/>
      <c r="AQ1888" s="11"/>
    </row>
    <row r="1889" spans="41:43" x14ac:dyDescent="0.3">
      <c r="AO1889" s="391"/>
      <c r="AP1889" s="11"/>
      <c r="AQ1889" s="11"/>
    </row>
    <row r="1890" spans="41:43" x14ac:dyDescent="0.3">
      <c r="AO1890" s="391"/>
      <c r="AP1890" s="11"/>
      <c r="AQ1890" s="11"/>
    </row>
    <row r="1891" spans="41:43" x14ac:dyDescent="0.3">
      <c r="AO1891" s="391"/>
      <c r="AP1891" s="11"/>
      <c r="AQ1891" s="11"/>
    </row>
    <row r="1892" spans="41:43" x14ac:dyDescent="0.3">
      <c r="AO1892" s="391"/>
      <c r="AP1892" s="11"/>
      <c r="AQ1892" s="11"/>
    </row>
    <row r="1893" spans="41:43" x14ac:dyDescent="0.3">
      <c r="AO1893" s="391"/>
      <c r="AP1893" s="11"/>
      <c r="AQ1893" s="11"/>
    </row>
    <row r="1894" spans="41:43" x14ac:dyDescent="0.3">
      <c r="AO1894" s="391"/>
      <c r="AP1894" s="11"/>
      <c r="AQ1894" s="11"/>
    </row>
    <row r="1895" spans="41:43" x14ac:dyDescent="0.3">
      <c r="AO1895" s="391"/>
      <c r="AP1895" s="11"/>
      <c r="AQ1895" s="11"/>
    </row>
    <row r="1896" spans="41:43" x14ac:dyDescent="0.3">
      <c r="AO1896" s="391"/>
      <c r="AP1896" s="11"/>
      <c r="AQ1896" s="11"/>
    </row>
    <row r="1897" spans="41:43" x14ac:dyDescent="0.3">
      <c r="AO1897" s="391"/>
      <c r="AP1897" s="11"/>
      <c r="AQ1897" s="11"/>
    </row>
    <row r="1898" spans="41:43" x14ac:dyDescent="0.3">
      <c r="AO1898" s="391"/>
      <c r="AP1898" s="11"/>
      <c r="AQ1898" s="11"/>
    </row>
    <row r="1899" spans="41:43" x14ac:dyDescent="0.3">
      <c r="AO1899" s="391"/>
      <c r="AP1899" s="11"/>
      <c r="AQ1899" s="11"/>
    </row>
    <row r="1900" spans="41:43" x14ac:dyDescent="0.3">
      <c r="AO1900" s="391"/>
      <c r="AP1900" s="11"/>
      <c r="AQ1900" s="11"/>
    </row>
    <row r="1901" spans="41:43" x14ac:dyDescent="0.3">
      <c r="AO1901" s="391"/>
      <c r="AP1901" s="11"/>
      <c r="AQ1901" s="11"/>
    </row>
    <row r="1902" spans="41:43" x14ac:dyDescent="0.3">
      <c r="AO1902" s="391"/>
      <c r="AP1902" s="11"/>
      <c r="AQ1902" s="11"/>
    </row>
    <row r="1903" spans="41:43" x14ac:dyDescent="0.3">
      <c r="AO1903" s="391"/>
      <c r="AP1903" s="11"/>
      <c r="AQ1903" s="11"/>
    </row>
    <row r="1904" spans="41:43" x14ac:dyDescent="0.3">
      <c r="AO1904" s="391"/>
      <c r="AP1904" s="11"/>
      <c r="AQ1904" s="11"/>
    </row>
    <row r="1905" spans="41:43" x14ac:dyDescent="0.3">
      <c r="AO1905" s="391"/>
      <c r="AP1905" s="11"/>
      <c r="AQ1905" s="11"/>
    </row>
    <row r="1906" spans="41:43" x14ac:dyDescent="0.3">
      <c r="AO1906" s="391"/>
      <c r="AP1906" s="11"/>
      <c r="AQ1906" s="11"/>
    </row>
    <row r="1907" spans="41:43" x14ac:dyDescent="0.3">
      <c r="AO1907" s="391"/>
      <c r="AP1907" s="11"/>
      <c r="AQ1907" s="11"/>
    </row>
    <row r="1908" spans="41:43" x14ac:dyDescent="0.3">
      <c r="AO1908" s="391"/>
      <c r="AP1908" s="11"/>
      <c r="AQ1908" s="11"/>
    </row>
    <row r="1909" spans="41:43" x14ac:dyDescent="0.3">
      <c r="AO1909" s="391"/>
      <c r="AP1909" s="11"/>
      <c r="AQ1909" s="11"/>
    </row>
    <row r="1910" spans="41:43" x14ac:dyDescent="0.3">
      <c r="AO1910" s="391"/>
      <c r="AP1910" s="11"/>
      <c r="AQ1910" s="11"/>
    </row>
    <row r="1911" spans="41:43" x14ac:dyDescent="0.3">
      <c r="AO1911" s="391"/>
      <c r="AP1911" s="11"/>
      <c r="AQ1911" s="11"/>
    </row>
    <row r="1912" spans="41:43" x14ac:dyDescent="0.3">
      <c r="AO1912" s="391"/>
      <c r="AP1912" s="11"/>
      <c r="AQ1912" s="11"/>
    </row>
    <row r="1913" spans="41:43" x14ac:dyDescent="0.3">
      <c r="AO1913" s="391"/>
      <c r="AP1913" s="11"/>
      <c r="AQ1913" s="11"/>
    </row>
    <row r="1914" spans="41:43" x14ac:dyDescent="0.3">
      <c r="AO1914" s="391"/>
      <c r="AP1914" s="11"/>
      <c r="AQ1914" s="11"/>
    </row>
    <row r="1915" spans="41:43" x14ac:dyDescent="0.3">
      <c r="AO1915" s="391"/>
      <c r="AP1915" s="11"/>
      <c r="AQ1915" s="11"/>
    </row>
    <row r="1916" spans="41:43" x14ac:dyDescent="0.3">
      <c r="AO1916" s="391"/>
      <c r="AP1916" s="11"/>
      <c r="AQ1916" s="11"/>
    </row>
    <row r="1917" spans="41:43" x14ac:dyDescent="0.3">
      <c r="AO1917" s="391"/>
      <c r="AP1917" s="11"/>
      <c r="AQ1917" s="11"/>
    </row>
    <row r="1918" spans="41:43" x14ac:dyDescent="0.3">
      <c r="AO1918" s="391"/>
      <c r="AP1918" s="11"/>
      <c r="AQ1918" s="11"/>
    </row>
    <row r="1919" spans="41:43" x14ac:dyDescent="0.3">
      <c r="AO1919" s="391"/>
      <c r="AP1919" s="11"/>
      <c r="AQ1919" s="11"/>
    </row>
    <row r="1920" spans="41:43" x14ac:dyDescent="0.3">
      <c r="AO1920" s="391"/>
      <c r="AP1920" s="11"/>
      <c r="AQ1920" s="11"/>
    </row>
    <row r="1921" spans="41:43" x14ac:dyDescent="0.3">
      <c r="AO1921" s="391"/>
      <c r="AP1921" s="11"/>
      <c r="AQ1921" s="11"/>
    </row>
    <row r="1922" spans="41:43" x14ac:dyDescent="0.3">
      <c r="AO1922" s="391"/>
      <c r="AP1922" s="11"/>
      <c r="AQ1922" s="11"/>
    </row>
    <row r="1923" spans="41:43" x14ac:dyDescent="0.3">
      <c r="AO1923" s="391"/>
      <c r="AP1923" s="11"/>
      <c r="AQ1923" s="11"/>
    </row>
    <row r="1924" spans="41:43" x14ac:dyDescent="0.3">
      <c r="AO1924" s="391"/>
      <c r="AP1924" s="11"/>
      <c r="AQ1924" s="11"/>
    </row>
    <row r="1925" spans="41:43" x14ac:dyDescent="0.3">
      <c r="AO1925" s="391"/>
      <c r="AP1925" s="11"/>
      <c r="AQ1925" s="11"/>
    </row>
    <row r="1926" spans="41:43" x14ac:dyDescent="0.3">
      <c r="AO1926" s="391"/>
      <c r="AP1926" s="11"/>
      <c r="AQ1926" s="11"/>
    </row>
    <row r="1927" spans="41:43" x14ac:dyDescent="0.3">
      <c r="AO1927" s="391"/>
      <c r="AP1927" s="11"/>
      <c r="AQ1927" s="11"/>
    </row>
    <row r="1928" spans="41:43" x14ac:dyDescent="0.3">
      <c r="AO1928" s="391"/>
      <c r="AP1928" s="11"/>
      <c r="AQ1928" s="11"/>
    </row>
    <row r="1929" spans="41:43" x14ac:dyDescent="0.3">
      <c r="AO1929" s="391"/>
      <c r="AP1929" s="11"/>
      <c r="AQ1929" s="11"/>
    </row>
    <row r="1930" spans="41:43" x14ac:dyDescent="0.3">
      <c r="AO1930" s="391"/>
      <c r="AP1930" s="11"/>
      <c r="AQ1930" s="11"/>
    </row>
    <row r="1931" spans="41:43" x14ac:dyDescent="0.3">
      <c r="AO1931" s="391"/>
      <c r="AP1931" s="11"/>
      <c r="AQ1931" s="11"/>
    </row>
    <row r="1932" spans="41:43" x14ac:dyDescent="0.3">
      <c r="AO1932" s="391"/>
      <c r="AP1932" s="11"/>
      <c r="AQ1932" s="11"/>
    </row>
    <row r="1933" spans="41:43" x14ac:dyDescent="0.3">
      <c r="AO1933" s="391"/>
      <c r="AP1933" s="11"/>
      <c r="AQ1933" s="11"/>
    </row>
    <row r="1934" spans="41:43" x14ac:dyDescent="0.3">
      <c r="AO1934" s="391"/>
      <c r="AP1934" s="11"/>
      <c r="AQ1934" s="11"/>
    </row>
    <row r="1935" spans="41:43" x14ac:dyDescent="0.3">
      <c r="AO1935" s="391"/>
      <c r="AP1935" s="11"/>
      <c r="AQ1935" s="11"/>
    </row>
    <row r="1936" spans="41:43" x14ac:dyDescent="0.3">
      <c r="AO1936" s="391"/>
      <c r="AP1936" s="11"/>
      <c r="AQ1936" s="11"/>
    </row>
    <row r="1937" spans="41:43" x14ac:dyDescent="0.3">
      <c r="AO1937" s="391"/>
      <c r="AP1937" s="11"/>
      <c r="AQ1937" s="11"/>
    </row>
    <row r="1938" spans="41:43" x14ac:dyDescent="0.3">
      <c r="AO1938" s="391"/>
      <c r="AP1938" s="11"/>
      <c r="AQ1938" s="11"/>
    </row>
    <row r="1939" spans="41:43" x14ac:dyDescent="0.3">
      <c r="AO1939" s="391"/>
      <c r="AP1939" s="11"/>
      <c r="AQ1939" s="11"/>
    </row>
    <row r="1940" spans="41:43" x14ac:dyDescent="0.3">
      <c r="AO1940" s="391"/>
      <c r="AP1940" s="11"/>
      <c r="AQ1940" s="11"/>
    </row>
    <row r="1941" spans="41:43" x14ac:dyDescent="0.3">
      <c r="AO1941" s="391"/>
      <c r="AP1941" s="11"/>
      <c r="AQ1941" s="11"/>
    </row>
    <row r="1942" spans="41:43" x14ac:dyDescent="0.3">
      <c r="AO1942" s="391"/>
      <c r="AP1942" s="11"/>
      <c r="AQ1942" s="11"/>
    </row>
    <row r="1943" spans="41:43" x14ac:dyDescent="0.3">
      <c r="AO1943" s="391"/>
      <c r="AP1943" s="11"/>
      <c r="AQ1943" s="11"/>
    </row>
    <row r="1944" spans="41:43" x14ac:dyDescent="0.3">
      <c r="AO1944" s="391"/>
      <c r="AP1944" s="11"/>
      <c r="AQ1944" s="11"/>
    </row>
    <row r="1945" spans="41:43" x14ac:dyDescent="0.3">
      <c r="AO1945" s="391"/>
      <c r="AP1945" s="11"/>
      <c r="AQ1945" s="11"/>
    </row>
    <row r="1946" spans="41:43" x14ac:dyDescent="0.3">
      <c r="AO1946" s="391"/>
      <c r="AP1946" s="11"/>
      <c r="AQ1946" s="11"/>
    </row>
    <row r="1947" spans="41:43" x14ac:dyDescent="0.3">
      <c r="AO1947" s="391"/>
      <c r="AP1947" s="11"/>
      <c r="AQ1947" s="11"/>
    </row>
    <row r="1948" spans="41:43" x14ac:dyDescent="0.3">
      <c r="AO1948" s="391"/>
      <c r="AP1948" s="11"/>
      <c r="AQ1948" s="11"/>
    </row>
    <row r="1949" spans="41:43" x14ac:dyDescent="0.3">
      <c r="AO1949" s="391"/>
      <c r="AP1949" s="11"/>
      <c r="AQ1949" s="11"/>
    </row>
    <row r="1950" spans="41:43" x14ac:dyDescent="0.3">
      <c r="AO1950" s="391"/>
      <c r="AP1950" s="11"/>
      <c r="AQ1950" s="11"/>
    </row>
    <row r="1951" spans="41:43" x14ac:dyDescent="0.3">
      <c r="AO1951" s="391"/>
      <c r="AP1951" s="11"/>
      <c r="AQ1951" s="11"/>
    </row>
    <row r="1952" spans="41:43" x14ac:dyDescent="0.3">
      <c r="AO1952" s="391"/>
      <c r="AP1952" s="11"/>
      <c r="AQ1952" s="11"/>
    </row>
    <row r="1953" spans="41:43" x14ac:dyDescent="0.3">
      <c r="AO1953" s="391"/>
      <c r="AP1953" s="11"/>
      <c r="AQ1953" s="11"/>
    </row>
    <row r="1954" spans="41:43" x14ac:dyDescent="0.3">
      <c r="AO1954" s="391"/>
      <c r="AP1954" s="11"/>
      <c r="AQ1954" s="11"/>
    </row>
    <row r="1955" spans="41:43" x14ac:dyDescent="0.3">
      <c r="AO1955" s="391"/>
      <c r="AP1955" s="11"/>
      <c r="AQ1955" s="11"/>
    </row>
    <row r="1956" spans="41:43" x14ac:dyDescent="0.3">
      <c r="AO1956" s="391"/>
      <c r="AP1956" s="11"/>
      <c r="AQ1956" s="11"/>
    </row>
    <row r="1957" spans="41:43" x14ac:dyDescent="0.3">
      <c r="AO1957" s="391"/>
      <c r="AP1957" s="11"/>
      <c r="AQ1957" s="11"/>
    </row>
    <row r="1958" spans="41:43" x14ac:dyDescent="0.3">
      <c r="AO1958" s="391"/>
      <c r="AP1958" s="11"/>
      <c r="AQ1958" s="11"/>
    </row>
    <row r="1959" spans="41:43" x14ac:dyDescent="0.3">
      <c r="AO1959" s="391"/>
      <c r="AP1959" s="11"/>
      <c r="AQ1959" s="11"/>
    </row>
    <row r="1960" spans="41:43" x14ac:dyDescent="0.3">
      <c r="AO1960" s="391"/>
      <c r="AP1960" s="11"/>
      <c r="AQ1960" s="11"/>
    </row>
    <row r="1961" spans="41:43" x14ac:dyDescent="0.3">
      <c r="AO1961" s="391"/>
      <c r="AP1961" s="11"/>
      <c r="AQ1961" s="11"/>
    </row>
    <row r="1962" spans="41:43" x14ac:dyDescent="0.3">
      <c r="AO1962" s="391"/>
      <c r="AP1962" s="11"/>
      <c r="AQ1962" s="11"/>
    </row>
    <row r="1963" spans="41:43" x14ac:dyDescent="0.3">
      <c r="AO1963" s="391"/>
      <c r="AP1963" s="11"/>
      <c r="AQ1963" s="11"/>
    </row>
    <row r="1964" spans="41:43" x14ac:dyDescent="0.3">
      <c r="AO1964" s="391"/>
      <c r="AP1964" s="11"/>
      <c r="AQ1964" s="11"/>
    </row>
    <row r="1965" spans="41:43" x14ac:dyDescent="0.3">
      <c r="AO1965" s="391"/>
      <c r="AP1965" s="11"/>
      <c r="AQ1965" s="11"/>
    </row>
    <row r="1966" spans="41:43" x14ac:dyDescent="0.3">
      <c r="AO1966" s="391"/>
      <c r="AP1966" s="11"/>
      <c r="AQ1966" s="11"/>
    </row>
    <row r="1967" spans="41:43" x14ac:dyDescent="0.3">
      <c r="AO1967" s="391"/>
      <c r="AP1967" s="11"/>
      <c r="AQ1967" s="11"/>
    </row>
    <row r="1968" spans="41:43" x14ac:dyDescent="0.3">
      <c r="AO1968" s="391"/>
      <c r="AP1968" s="11"/>
      <c r="AQ1968" s="11"/>
    </row>
    <row r="1969" spans="41:43" x14ac:dyDescent="0.3">
      <c r="AO1969" s="391"/>
      <c r="AP1969" s="11"/>
      <c r="AQ1969" s="11"/>
    </row>
    <row r="1970" spans="41:43" x14ac:dyDescent="0.3">
      <c r="AO1970" s="391"/>
      <c r="AP1970" s="11"/>
      <c r="AQ1970" s="11"/>
    </row>
    <row r="1971" spans="41:43" x14ac:dyDescent="0.3">
      <c r="AO1971" s="391"/>
      <c r="AP1971" s="11"/>
      <c r="AQ1971" s="11"/>
    </row>
    <row r="1972" spans="41:43" x14ac:dyDescent="0.3">
      <c r="AO1972" s="391"/>
      <c r="AP1972" s="11"/>
      <c r="AQ1972" s="11"/>
    </row>
    <row r="1973" spans="41:43" x14ac:dyDescent="0.3">
      <c r="AO1973" s="391"/>
      <c r="AP1973" s="11"/>
      <c r="AQ1973" s="11"/>
    </row>
    <row r="1974" spans="41:43" x14ac:dyDescent="0.3">
      <c r="AO1974" s="391"/>
      <c r="AP1974" s="11"/>
      <c r="AQ1974" s="11"/>
    </row>
    <row r="1975" spans="41:43" x14ac:dyDescent="0.3">
      <c r="AO1975" s="391"/>
      <c r="AP1975" s="11"/>
      <c r="AQ1975" s="11"/>
    </row>
    <row r="1976" spans="41:43" x14ac:dyDescent="0.3">
      <c r="AO1976" s="391"/>
      <c r="AP1976" s="11"/>
      <c r="AQ1976" s="11"/>
    </row>
    <row r="1977" spans="41:43" x14ac:dyDescent="0.3">
      <c r="AO1977" s="391"/>
      <c r="AP1977" s="11"/>
      <c r="AQ1977" s="11"/>
    </row>
    <row r="1978" spans="41:43" x14ac:dyDescent="0.3">
      <c r="AO1978" s="391"/>
      <c r="AP1978" s="11"/>
      <c r="AQ1978" s="11"/>
    </row>
    <row r="1979" spans="41:43" x14ac:dyDescent="0.3">
      <c r="AO1979" s="391"/>
      <c r="AP1979" s="11"/>
      <c r="AQ1979" s="11"/>
    </row>
    <row r="1980" spans="41:43" x14ac:dyDescent="0.3">
      <c r="AO1980" s="391"/>
      <c r="AP1980" s="11"/>
      <c r="AQ1980" s="11"/>
    </row>
    <row r="1981" spans="41:43" x14ac:dyDescent="0.3">
      <c r="AO1981" s="391"/>
      <c r="AP1981" s="11"/>
      <c r="AQ1981" s="11"/>
    </row>
    <row r="1982" spans="41:43" x14ac:dyDescent="0.3">
      <c r="AO1982" s="391"/>
      <c r="AP1982" s="11"/>
      <c r="AQ1982" s="11"/>
    </row>
    <row r="1983" spans="41:43" x14ac:dyDescent="0.3">
      <c r="AO1983" s="391"/>
      <c r="AP1983" s="11"/>
      <c r="AQ1983" s="11"/>
    </row>
    <row r="1984" spans="41:43" x14ac:dyDescent="0.3">
      <c r="AO1984" s="391"/>
      <c r="AP1984" s="11"/>
      <c r="AQ1984" s="11"/>
    </row>
    <row r="1985" spans="41:43" x14ac:dyDescent="0.3">
      <c r="AO1985" s="391"/>
      <c r="AP1985" s="11"/>
      <c r="AQ1985" s="11"/>
    </row>
    <row r="1986" spans="41:43" x14ac:dyDescent="0.3">
      <c r="AO1986" s="391"/>
      <c r="AP1986" s="11"/>
      <c r="AQ1986" s="11"/>
    </row>
    <row r="1987" spans="41:43" x14ac:dyDescent="0.3">
      <c r="AO1987" s="391"/>
      <c r="AP1987" s="11"/>
      <c r="AQ1987" s="11"/>
    </row>
    <row r="1988" spans="41:43" x14ac:dyDescent="0.3">
      <c r="AO1988" s="391"/>
      <c r="AP1988" s="11"/>
      <c r="AQ1988" s="11"/>
    </row>
    <row r="1989" spans="41:43" x14ac:dyDescent="0.3">
      <c r="AO1989" s="391"/>
      <c r="AP1989" s="11"/>
      <c r="AQ1989" s="11"/>
    </row>
    <row r="1990" spans="41:43" x14ac:dyDescent="0.3">
      <c r="AO1990" s="391"/>
      <c r="AP1990" s="11"/>
      <c r="AQ1990" s="11"/>
    </row>
    <row r="1991" spans="41:43" x14ac:dyDescent="0.3">
      <c r="AO1991" s="391"/>
      <c r="AP1991" s="11"/>
      <c r="AQ1991" s="11"/>
    </row>
    <row r="1992" spans="41:43" x14ac:dyDescent="0.3">
      <c r="AO1992" s="391"/>
      <c r="AP1992" s="11"/>
      <c r="AQ1992" s="11"/>
    </row>
    <row r="1993" spans="41:43" x14ac:dyDescent="0.3">
      <c r="AO1993" s="391"/>
      <c r="AP1993" s="11"/>
      <c r="AQ1993" s="11"/>
    </row>
    <row r="1994" spans="41:43" x14ac:dyDescent="0.3">
      <c r="AO1994" s="391"/>
      <c r="AP1994" s="11"/>
      <c r="AQ1994" s="11"/>
    </row>
    <row r="1995" spans="41:43" x14ac:dyDescent="0.3">
      <c r="AO1995" s="391"/>
      <c r="AP1995" s="11"/>
      <c r="AQ1995" s="11"/>
    </row>
    <row r="1996" spans="41:43" x14ac:dyDescent="0.3">
      <c r="AO1996" s="391"/>
      <c r="AP1996" s="11"/>
      <c r="AQ1996" s="11"/>
    </row>
    <row r="1997" spans="41:43" x14ac:dyDescent="0.3">
      <c r="AO1997" s="391"/>
      <c r="AP1997" s="11"/>
      <c r="AQ1997" s="11"/>
    </row>
    <row r="1998" spans="41:43" x14ac:dyDescent="0.3">
      <c r="AO1998" s="391"/>
      <c r="AP1998" s="11"/>
      <c r="AQ1998" s="11"/>
    </row>
    <row r="1999" spans="41:43" x14ac:dyDescent="0.3">
      <c r="AO1999" s="391"/>
      <c r="AP1999" s="11"/>
      <c r="AQ1999" s="11"/>
    </row>
    <row r="2000" spans="41:43" x14ac:dyDescent="0.3">
      <c r="AO2000" s="391"/>
      <c r="AP2000" s="11"/>
      <c r="AQ2000" s="11"/>
    </row>
    <row r="2001" spans="41:43" x14ac:dyDescent="0.3">
      <c r="AO2001" s="391"/>
      <c r="AP2001" s="11"/>
      <c r="AQ2001" s="11"/>
    </row>
    <row r="2002" spans="41:43" x14ac:dyDescent="0.3">
      <c r="AO2002" s="391"/>
      <c r="AP2002" s="11"/>
      <c r="AQ2002" s="11"/>
    </row>
    <row r="2003" spans="41:43" x14ac:dyDescent="0.3">
      <c r="AO2003" s="391"/>
      <c r="AP2003" s="11"/>
      <c r="AQ2003" s="11"/>
    </row>
    <row r="2004" spans="41:43" x14ac:dyDescent="0.3">
      <c r="AO2004" s="391"/>
      <c r="AP2004" s="11"/>
      <c r="AQ2004" s="11"/>
    </row>
    <row r="2005" spans="41:43" x14ac:dyDescent="0.3">
      <c r="AO2005" s="391"/>
      <c r="AP2005" s="11"/>
      <c r="AQ2005" s="11"/>
    </row>
    <row r="2006" spans="41:43" x14ac:dyDescent="0.3">
      <c r="AO2006" s="391"/>
      <c r="AP2006" s="11"/>
      <c r="AQ2006" s="11"/>
    </row>
    <row r="2007" spans="41:43" x14ac:dyDescent="0.3">
      <c r="AO2007" s="391"/>
      <c r="AP2007" s="11"/>
      <c r="AQ2007" s="11"/>
    </row>
    <row r="2008" spans="41:43" x14ac:dyDescent="0.3">
      <c r="AO2008" s="391"/>
      <c r="AP2008" s="11"/>
      <c r="AQ2008" s="11"/>
    </row>
    <row r="2009" spans="41:43" x14ac:dyDescent="0.3">
      <c r="AO2009" s="391"/>
      <c r="AP2009" s="11"/>
      <c r="AQ2009" s="11"/>
    </row>
    <row r="2010" spans="41:43" x14ac:dyDescent="0.3">
      <c r="AO2010" s="391"/>
      <c r="AP2010" s="11"/>
      <c r="AQ2010" s="11"/>
    </row>
    <row r="2011" spans="41:43" x14ac:dyDescent="0.3">
      <c r="AO2011" s="391"/>
      <c r="AP2011" s="11"/>
      <c r="AQ2011" s="11"/>
    </row>
    <row r="2012" spans="41:43" x14ac:dyDescent="0.3">
      <c r="AO2012" s="391"/>
      <c r="AP2012" s="11"/>
      <c r="AQ2012" s="11"/>
    </row>
    <row r="2013" spans="41:43" x14ac:dyDescent="0.3">
      <c r="AO2013" s="391"/>
      <c r="AP2013" s="11"/>
      <c r="AQ2013" s="11"/>
    </row>
    <row r="2014" spans="41:43" x14ac:dyDescent="0.3">
      <c r="AO2014" s="391"/>
      <c r="AP2014" s="11"/>
      <c r="AQ2014" s="11"/>
    </row>
    <row r="2015" spans="41:43" x14ac:dyDescent="0.3">
      <c r="AO2015" s="391"/>
      <c r="AP2015" s="11"/>
      <c r="AQ2015" s="11"/>
    </row>
    <row r="2016" spans="41:43" x14ac:dyDescent="0.3">
      <c r="AO2016" s="391"/>
      <c r="AP2016" s="11"/>
      <c r="AQ2016" s="11"/>
    </row>
    <row r="2017" spans="41:43" x14ac:dyDescent="0.3">
      <c r="AO2017" s="391"/>
      <c r="AP2017" s="11"/>
      <c r="AQ2017" s="11"/>
    </row>
    <row r="2018" spans="41:43" x14ac:dyDescent="0.3">
      <c r="AO2018" s="391"/>
      <c r="AP2018" s="11"/>
      <c r="AQ2018" s="11"/>
    </row>
    <row r="2019" spans="41:43" x14ac:dyDescent="0.3">
      <c r="AO2019" s="391"/>
      <c r="AP2019" s="11"/>
      <c r="AQ2019" s="11"/>
    </row>
    <row r="2020" spans="41:43" x14ac:dyDescent="0.3">
      <c r="AO2020" s="391"/>
      <c r="AP2020" s="11"/>
      <c r="AQ2020" s="11"/>
    </row>
    <row r="2021" spans="41:43" x14ac:dyDescent="0.3">
      <c r="AO2021" s="391"/>
      <c r="AP2021" s="11"/>
      <c r="AQ2021" s="11"/>
    </row>
    <row r="2022" spans="41:43" x14ac:dyDescent="0.3">
      <c r="AO2022" s="391"/>
      <c r="AP2022" s="11"/>
      <c r="AQ2022" s="11"/>
    </row>
    <row r="2023" spans="41:43" x14ac:dyDescent="0.3">
      <c r="AO2023" s="391"/>
      <c r="AP2023" s="11"/>
      <c r="AQ2023" s="11"/>
    </row>
    <row r="2024" spans="41:43" x14ac:dyDescent="0.3">
      <c r="AO2024" s="391"/>
      <c r="AP2024" s="11"/>
      <c r="AQ2024" s="11"/>
    </row>
    <row r="2025" spans="41:43" x14ac:dyDescent="0.3">
      <c r="AO2025" s="391"/>
      <c r="AP2025" s="11"/>
      <c r="AQ2025" s="11"/>
    </row>
    <row r="2026" spans="41:43" x14ac:dyDescent="0.3">
      <c r="AO2026" s="391"/>
      <c r="AP2026" s="11"/>
      <c r="AQ2026" s="11"/>
    </row>
    <row r="2027" spans="41:43" x14ac:dyDescent="0.3">
      <c r="AO2027" s="391"/>
      <c r="AP2027" s="11"/>
      <c r="AQ2027" s="11"/>
    </row>
    <row r="2028" spans="41:43" x14ac:dyDescent="0.3">
      <c r="AO2028" s="391"/>
      <c r="AP2028" s="11"/>
      <c r="AQ2028" s="11"/>
    </row>
    <row r="2029" spans="41:43" x14ac:dyDescent="0.3">
      <c r="AO2029" s="391"/>
      <c r="AP2029" s="11"/>
      <c r="AQ2029" s="11"/>
    </row>
    <row r="2030" spans="41:43" x14ac:dyDescent="0.3">
      <c r="AO2030" s="391"/>
      <c r="AP2030" s="11"/>
      <c r="AQ2030" s="11"/>
    </row>
    <row r="2031" spans="41:43" x14ac:dyDescent="0.3">
      <c r="AO2031" s="391"/>
      <c r="AP2031" s="11"/>
      <c r="AQ2031" s="11"/>
    </row>
    <row r="2032" spans="41:43" x14ac:dyDescent="0.3">
      <c r="AO2032" s="391"/>
      <c r="AP2032" s="11"/>
      <c r="AQ2032" s="11"/>
    </row>
    <row r="2033" spans="41:43" x14ac:dyDescent="0.3">
      <c r="AO2033" s="391"/>
      <c r="AP2033" s="11"/>
      <c r="AQ2033" s="11"/>
    </row>
    <row r="2034" spans="41:43" x14ac:dyDescent="0.3">
      <c r="AO2034" s="391"/>
      <c r="AP2034" s="11"/>
      <c r="AQ2034" s="11"/>
    </row>
    <row r="2035" spans="41:43" x14ac:dyDescent="0.3">
      <c r="AO2035" s="391"/>
      <c r="AP2035" s="11"/>
      <c r="AQ2035" s="11"/>
    </row>
    <row r="2036" spans="41:43" x14ac:dyDescent="0.3">
      <c r="AO2036" s="391"/>
      <c r="AP2036" s="11"/>
      <c r="AQ2036" s="11"/>
    </row>
    <row r="2037" spans="41:43" x14ac:dyDescent="0.3">
      <c r="AO2037" s="391"/>
      <c r="AP2037" s="11"/>
      <c r="AQ2037" s="11"/>
    </row>
    <row r="2038" spans="41:43" x14ac:dyDescent="0.3">
      <c r="AO2038" s="391"/>
      <c r="AP2038" s="11"/>
      <c r="AQ2038" s="11"/>
    </row>
    <row r="2039" spans="41:43" x14ac:dyDescent="0.3">
      <c r="AO2039" s="391"/>
      <c r="AP2039" s="11"/>
      <c r="AQ2039" s="11"/>
    </row>
    <row r="2040" spans="41:43" x14ac:dyDescent="0.3">
      <c r="AO2040" s="391"/>
      <c r="AP2040" s="11"/>
      <c r="AQ2040" s="11"/>
    </row>
    <row r="2041" spans="41:43" x14ac:dyDescent="0.3">
      <c r="AO2041" s="391"/>
      <c r="AP2041" s="11"/>
      <c r="AQ2041" s="11"/>
    </row>
    <row r="2042" spans="41:43" x14ac:dyDescent="0.3">
      <c r="AO2042" s="391"/>
      <c r="AP2042" s="11"/>
      <c r="AQ2042" s="11"/>
    </row>
    <row r="2043" spans="41:43" x14ac:dyDescent="0.3">
      <c r="AO2043" s="391"/>
      <c r="AP2043" s="11"/>
      <c r="AQ2043" s="11"/>
    </row>
    <row r="2044" spans="41:43" x14ac:dyDescent="0.3">
      <c r="AO2044" s="391"/>
      <c r="AP2044" s="11"/>
      <c r="AQ2044" s="11"/>
    </row>
    <row r="2045" spans="41:43" x14ac:dyDescent="0.3">
      <c r="AO2045" s="391"/>
      <c r="AP2045" s="11"/>
      <c r="AQ2045" s="11"/>
    </row>
    <row r="2046" spans="41:43" x14ac:dyDescent="0.3">
      <c r="AO2046" s="391"/>
      <c r="AP2046" s="11"/>
      <c r="AQ2046" s="11"/>
    </row>
    <row r="2047" spans="41:43" x14ac:dyDescent="0.3">
      <c r="AO2047" s="391"/>
      <c r="AP2047" s="11"/>
      <c r="AQ2047" s="11"/>
    </row>
    <row r="2048" spans="41:43" x14ac:dyDescent="0.3">
      <c r="AO2048" s="391"/>
      <c r="AP2048" s="11"/>
      <c r="AQ2048" s="11"/>
    </row>
    <row r="2049" spans="41:43" x14ac:dyDescent="0.3">
      <c r="AO2049" s="391"/>
      <c r="AP2049" s="11"/>
      <c r="AQ2049" s="11"/>
    </row>
    <row r="2050" spans="41:43" x14ac:dyDescent="0.3">
      <c r="AO2050" s="391"/>
      <c r="AP2050" s="11"/>
      <c r="AQ2050" s="11"/>
    </row>
    <row r="2051" spans="41:43" x14ac:dyDescent="0.3">
      <c r="AO2051" s="391"/>
      <c r="AP2051" s="11"/>
      <c r="AQ2051" s="11"/>
    </row>
    <row r="2052" spans="41:43" x14ac:dyDescent="0.3">
      <c r="AO2052" s="391"/>
      <c r="AP2052" s="11"/>
      <c r="AQ2052" s="11"/>
    </row>
    <row r="2053" spans="41:43" x14ac:dyDescent="0.3">
      <c r="AO2053" s="391"/>
      <c r="AP2053" s="11"/>
      <c r="AQ2053" s="11"/>
    </row>
    <row r="2054" spans="41:43" x14ac:dyDescent="0.3">
      <c r="AO2054" s="391"/>
      <c r="AP2054" s="11"/>
      <c r="AQ2054" s="11"/>
    </row>
    <row r="2055" spans="41:43" x14ac:dyDescent="0.3">
      <c r="AO2055" s="391"/>
      <c r="AP2055" s="11"/>
      <c r="AQ2055" s="11"/>
    </row>
    <row r="2056" spans="41:43" x14ac:dyDescent="0.3">
      <c r="AO2056" s="391"/>
      <c r="AP2056" s="11"/>
      <c r="AQ2056" s="11"/>
    </row>
    <row r="2057" spans="41:43" x14ac:dyDescent="0.3">
      <c r="AO2057" s="391"/>
      <c r="AP2057" s="11"/>
      <c r="AQ2057" s="11"/>
    </row>
    <row r="2058" spans="41:43" x14ac:dyDescent="0.3">
      <c r="AO2058" s="391"/>
      <c r="AP2058" s="11"/>
      <c r="AQ2058" s="11"/>
    </row>
    <row r="2059" spans="41:43" x14ac:dyDescent="0.3">
      <c r="AO2059" s="391"/>
      <c r="AP2059" s="11"/>
      <c r="AQ2059" s="11"/>
    </row>
    <row r="2060" spans="41:43" x14ac:dyDescent="0.3">
      <c r="AO2060" s="391"/>
      <c r="AP2060" s="11"/>
      <c r="AQ2060" s="11"/>
    </row>
    <row r="2061" spans="41:43" x14ac:dyDescent="0.3">
      <c r="AO2061" s="391"/>
      <c r="AP2061" s="11"/>
      <c r="AQ2061" s="11"/>
    </row>
    <row r="2062" spans="41:43" x14ac:dyDescent="0.3">
      <c r="AO2062" s="391"/>
      <c r="AP2062" s="11"/>
      <c r="AQ2062" s="11"/>
    </row>
    <row r="2063" spans="41:43" x14ac:dyDescent="0.3">
      <c r="AO2063" s="391"/>
      <c r="AP2063" s="11"/>
      <c r="AQ2063" s="11"/>
    </row>
    <row r="2064" spans="41:43" x14ac:dyDescent="0.3">
      <c r="AO2064" s="391"/>
      <c r="AP2064" s="11"/>
      <c r="AQ2064" s="11"/>
    </row>
    <row r="2065" spans="41:43" x14ac:dyDescent="0.3">
      <c r="AO2065" s="391"/>
      <c r="AP2065" s="11"/>
      <c r="AQ2065" s="11"/>
    </row>
    <row r="2066" spans="41:43" x14ac:dyDescent="0.3">
      <c r="AO2066" s="391"/>
      <c r="AP2066" s="11"/>
      <c r="AQ2066" s="11"/>
    </row>
    <row r="2067" spans="41:43" x14ac:dyDescent="0.3">
      <c r="AO2067" s="391"/>
      <c r="AP2067" s="11"/>
      <c r="AQ2067" s="11"/>
    </row>
    <row r="2068" spans="41:43" x14ac:dyDescent="0.3">
      <c r="AO2068" s="391"/>
      <c r="AP2068" s="11"/>
      <c r="AQ2068" s="11"/>
    </row>
    <row r="2069" spans="41:43" x14ac:dyDescent="0.3">
      <c r="AO2069" s="391"/>
      <c r="AP2069" s="11"/>
      <c r="AQ2069" s="11"/>
    </row>
    <row r="2070" spans="41:43" x14ac:dyDescent="0.3">
      <c r="AO2070" s="391"/>
      <c r="AP2070" s="11"/>
      <c r="AQ2070" s="11"/>
    </row>
    <row r="2071" spans="41:43" x14ac:dyDescent="0.3">
      <c r="AO2071" s="391"/>
      <c r="AP2071" s="11"/>
      <c r="AQ2071" s="11"/>
    </row>
    <row r="2072" spans="41:43" x14ac:dyDescent="0.3">
      <c r="AO2072" s="391"/>
      <c r="AP2072" s="11"/>
      <c r="AQ2072" s="11"/>
    </row>
    <row r="2073" spans="41:43" x14ac:dyDescent="0.3">
      <c r="AO2073" s="391"/>
      <c r="AP2073" s="11"/>
      <c r="AQ2073" s="11"/>
    </row>
    <row r="2074" spans="41:43" x14ac:dyDescent="0.3">
      <c r="AO2074" s="391"/>
      <c r="AP2074" s="11"/>
      <c r="AQ2074" s="11"/>
    </row>
    <row r="2075" spans="41:43" x14ac:dyDescent="0.3">
      <c r="AO2075" s="391"/>
      <c r="AP2075" s="11"/>
      <c r="AQ2075" s="11"/>
    </row>
    <row r="2076" spans="41:43" x14ac:dyDescent="0.3">
      <c r="AO2076" s="391"/>
      <c r="AP2076" s="11"/>
      <c r="AQ2076" s="11"/>
    </row>
    <row r="2077" spans="41:43" x14ac:dyDescent="0.3">
      <c r="AO2077" s="391"/>
      <c r="AP2077" s="11"/>
      <c r="AQ2077" s="11"/>
    </row>
    <row r="2078" spans="41:43" x14ac:dyDescent="0.3">
      <c r="AO2078" s="391"/>
      <c r="AP2078" s="11"/>
      <c r="AQ2078" s="11"/>
    </row>
    <row r="2079" spans="41:43" x14ac:dyDescent="0.3">
      <c r="AO2079" s="391"/>
      <c r="AP2079" s="11"/>
      <c r="AQ2079" s="11"/>
    </row>
    <row r="2080" spans="41:43" x14ac:dyDescent="0.3">
      <c r="AO2080" s="391"/>
      <c r="AP2080" s="11"/>
      <c r="AQ2080" s="11"/>
    </row>
    <row r="2081" spans="41:43" x14ac:dyDescent="0.3">
      <c r="AO2081" s="391"/>
      <c r="AP2081" s="11"/>
      <c r="AQ2081" s="11"/>
    </row>
    <row r="2082" spans="41:43" x14ac:dyDescent="0.3">
      <c r="AO2082" s="391"/>
      <c r="AP2082" s="11"/>
      <c r="AQ2082" s="11"/>
    </row>
    <row r="2083" spans="41:43" x14ac:dyDescent="0.3">
      <c r="AO2083" s="391"/>
      <c r="AP2083" s="11"/>
      <c r="AQ2083" s="11"/>
    </row>
    <row r="2084" spans="41:43" x14ac:dyDescent="0.3">
      <c r="AO2084" s="391"/>
      <c r="AP2084" s="11"/>
      <c r="AQ2084" s="11"/>
    </row>
    <row r="2085" spans="41:43" x14ac:dyDescent="0.3">
      <c r="AO2085" s="391"/>
      <c r="AP2085" s="11"/>
      <c r="AQ2085" s="11"/>
    </row>
    <row r="2086" spans="41:43" x14ac:dyDescent="0.3">
      <c r="AO2086" s="391"/>
      <c r="AP2086" s="11"/>
      <c r="AQ2086" s="11"/>
    </row>
    <row r="2087" spans="41:43" x14ac:dyDescent="0.3">
      <c r="AO2087" s="391"/>
      <c r="AP2087" s="11"/>
      <c r="AQ2087" s="11"/>
    </row>
    <row r="2088" spans="41:43" x14ac:dyDescent="0.3">
      <c r="AO2088" s="391"/>
      <c r="AP2088" s="11"/>
      <c r="AQ2088" s="11"/>
    </row>
    <row r="2089" spans="41:43" x14ac:dyDescent="0.3">
      <c r="AO2089" s="391"/>
      <c r="AP2089" s="11"/>
      <c r="AQ2089" s="11"/>
    </row>
    <row r="2090" spans="41:43" x14ac:dyDescent="0.3">
      <c r="AO2090" s="391"/>
      <c r="AP2090" s="11"/>
      <c r="AQ2090" s="11"/>
    </row>
    <row r="2091" spans="41:43" x14ac:dyDescent="0.3">
      <c r="AO2091" s="391"/>
      <c r="AP2091" s="11"/>
      <c r="AQ2091" s="11"/>
    </row>
    <row r="2092" spans="41:43" x14ac:dyDescent="0.3">
      <c r="AO2092" s="391"/>
      <c r="AP2092" s="11"/>
      <c r="AQ2092" s="11"/>
    </row>
    <row r="2093" spans="41:43" x14ac:dyDescent="0.3">
      <c r="AO2093" s="391"/>
      <c r="AP2093" s="11"/>
      <c r="AQ2093" s="11"/>
    </row>
    <row r="2094" spans="41:43" x14ac:dyDescent="0.3">
      <c r="AO2094" s="391"/>
      <c r="AP2094" s="11"/>
      <c r="AQ2094" s="11"/>
    </row>
    <row r="2095" spans="41:43" x14ac:dyDescent="0.3">
      <c r="AO2095" s="391"/>
      <c r="AP2095" s="11"/>
      <c r="AQ2095" s="11"/>
    </row>
    <row r="2096" spans="41:43" x14ac:dyDescent="0.3">
      <c r="AO2096" s="391"/>
      <c r="AP2096" s="11"/>
      <c r="AQ2096" s="11"/>
    </row>
    <row r="2097" spans="41:43" x14ac:dyDescent="0.3">
      <c r="AO2097" s="391"/>
      <c r="AP2097" s="11"/>
      <c r="AQ2097" s="11"/>
    </row>
    <row r="2098" spans="41:43" x14ac:dyDescent="0.3">
      <c r="AO2098" s="391"/>
      <c r="AP2098" s="11"/>
      <c r="AQ2098" s="11"/>
    </row>
    <row r="2099" spans="41:43" x14ac:dyDescent="0.3">
      <c r="AO2099" s="391"/>
      <c r="AP2099" s="11"/>
      <c r="AQ2099" s="11"/>
    </row>
    <row r="2100" spans="41:43" x14ac:dyDescent="0.3">
      <c r="AO2100" s="391"/>
      <c r="AP2100" s="11"/>
      <c r="AQ2100" s="11"/>
    </row>
    <row r="2101" spans="41:43" x14ac:dyDescent="0.3">
      <c r="AO2101" s="391"/>
      <c r="AP2101" s="11"/>
      <c r="AQ2101" s="11"/>
    </row>
    <row r="2102" spans="41:43" x14ac:dyDescent="0.3">
      <c r="AO2102" s="391"/>
      <c r="AP2102" s="11"/>
      <c r="AQ2102" s="11"/>
    </row>
    <row r="2103" spans="41:43" x14ac:dyDescent="0.3">
      <c r="AO2103" s="391"/>
      <c r="AP2103" s="11"/>
      <c r="AQ2103" s="11"/>
    </row>
    <row r="2104" spans="41:43" x14ac:dyDescent="0.3">
      <c r="AO2104" s="391"/>
      <c r="AP2104" s="11"/>
      <c r="AQ2104" s="11"/>
    </row>
    <row r="2105" spans="41:43" x14ac:dyDescent="0.3">
      <c r="AO2105" s="391"/>
      <c r="AP2105" s="11"/>
      <c r="AQ2105" s="11"/>
    </row>
    <row r="2106" spans="41:43" x14ac:dyDescent="0.3">
      <c r="AO2106" s="391"/>
      <c r="AP2106" s="11"/>
      <c r="AQ2106" s="11"/>
    </row>
    <row r="2107" spans="41:43" x14ac:dyDescent="0.3">
      <c r="AO2107" s="391"/>
      <c r="AP2107" s="11"/>
      <c r="AQ2107" s="11"/>
    </row>
    <row r="2108" spans="41:43" x14ac:dyDescent="0.3">
      <c r="AO2108" s="391"/>
      <c r="AP2108" s="11"/>
      <c r="AQ2108" s="11"/>
    </row>
    <row r="2109" spans="41:43" x14ac:dyDescent="0.3">
      <c r="AO2109" s="391"/>
      <c r="AP2109" s="11"/>
      <c r="AQ2109" s="11"/>
    </row>
    <row r="2110" spans="41:43" x14ac:dyDescent="0.3">
      <c r="AO2110" s="391"/>
      <c r="AP2110" s="11"/>
      <c r="AQ2110" s="11"/>
    </row>
    <row r="2111" spans="41:43" x14ac:dyDescent="0.3">
      <c r="AO2111" s="391"/>
      <c r="AP2111" s="11"/>
      <c r="AQ2111" s="11"/>
    </row>
    <row r="2112" spans="41:43" x14ac:dyDescent="0.3">
      <c r="AO2112" s="391"/>
      <c r="AP2112" s="11"/>
      <c r="AQ2112" s="11"/>
    </row>
    <row r="2113" spans="41:43" x14ac:dyDescent="0.3">
      <c r="AO2113" s="391"/>
      <c r="AP2113" s="11"/>
      <c r="AQ2113" s="11"/>
    </row>
    <row r="2114" spans="41:43" x14ac:dyDescent="0.3">
      <c r="AO2114" s="391"/>
      <c r="AP2114" s="11"/>
      <c r="AQ2114" s="11"/>
    </row>
    <row r="2115" spans="41:43" x14ac:dyDescent="0.3">
      <c r="AO2115" s="391"/>
      <c r="AP2115" s="11"/>
      <c r="AQ2115" s="11"/>
    </row>
    <row r="2116" spans="41:43" x14ac:dyDescent="0.3">
      <c r="AO2116" s="391"/>
      <c r="AP2116" s="11"/>
      <c r="AQ2116" s="11"/>
    </row>
    <row r="2117" spans="41:43" x14ac:dyDescent="0.3">
      <c r="AO2117" s="391"/>
      <c r="AP2117" s="11"/>
      <c r="AQ2117" s="11"/>
    </row>
    <row r="2118" spans="41:43" x14ac:dyDescent="0.3">
      <c r="AO2118" s="391"/>
      <c r="AP2118" s="11"/>
      <c r="AQ2118" s="11"/>
    </row>
    <row r="2119" spans="41:43" x14ac:dyDescent="0.3">
      <c r="AO2119" s="391"/>
      <c r="AP2119" s="11"/>
      <c r="AQ2119" s="11"/>
    </row>
    <row r="2120" spans="41:43" x14ac:dyDescent="0.3">
      <c r="AO2120" s="391"/>
      <c r="AP2120" s="11"/>
      <c r="AQ2120" s="11"/>
    </row>
    <row r="2121" spans="41:43" x14ac:dyDescent="0.3">
      <c r="AO2121" s="391"/>
      <c r="AP2121" s="11"/>
      <c r="AQ2121" s="11"/>
    </row>
    <row r="2122" spans="41:43" x14ac:dyDescent="0.3">
      <c r="AO2122" s="391"/>
      <c r="AP2122" s="11"/>
      <c r="AQ2122" s="11"/>
    </row>
    <row r="2123" spans="41:43" x14ac:dyDescent="0.3">
      <c r="AO2123" s="391"/>
      <c r="AP2123" s="11"/>
      <c r="AQ2123" s="11"/>
    </row>
    <row r="2124" spans="41:43" x14ac:dyDescent="0.3">
      <c r="AO2124" s="391"/>
      <c r="AP2124" s="11"/>
      <c r="AQ2124" s="11"/>
    </row>
    <row r="2125" spans="41:43" x14ac:dyDescent="0.3">
      <c r="AO2125" s="391"/>
      <c r="AP2125" s="11"/>
      <c r="AQ2125" s="11"/>
    </row>
    <row r="2126" spans="41:43" x14ac:dyDescent="0.3">
      <c r="AO2126" s="391"/>
      <c r="AP2126" s="11"/>
      <c r="AQ2126" s="11"/>
    </row>
    <row r="2127" spans="41:43" x14ac:dyDescent="0.3">
      <c r="AO2127" s="391"/>
      <c r="AP2127" s="11"/>
      <c r="AQ2127" s="11"/>
    </row>
    <row r="2128" spans="41:43" x14ac:dyDescent="0.3">
      <c r="AO2128" s="391"/>
      <c r="AP2128" s="11"/>
      <c r="AQ2128" s="11"/>
    </row>
    <row r="2129" spans="41:43" x14ac:dyDescent="0.3">
      <c r="AO2129" s="391"/>
      <c r="AP2129" s="11"/>
      <c r="AQ2129" s="11"/>
    </row>
    <row r="2130" spans="41:43" x14ac:dyDescent="0.3">
      <c r="AO2130" s="391"/>
      <c r="AP2130" s="11"/>
      <c r="AQ2130" s="11"/>
    </row>
    <row r="2131" spans="41:43" x14ac:dyDescent="0.3">
      <c r="AO2131" s="391"/>
      <c r="AP2131" s="11"/>
      <c r="AQ2131" s="11"/>
    </row>
    <row r="2132" spans="41:43" x14ac:dyDescent="0.3">
      <c r="AO2132" s="391"/>
      <c r="AP2132" s="11"/>
      <c r="AQ2132" s="11"/>
    </row>
    <row r="2133" spans="41:43" x14ac:dyDescent="0.3">
      <c r="AO2133" s="391"/>
      <c r="AP2133" s="11"/>
      <c r="AQ2133" s="11"/>
    </row>
    <row r="2134" spans="41:43" x14ac:dyDescent="0.3">
      <c r="AO2134" s="391"/>
      <c r="AP2134" s="11"/>
      <c r="AQ2134" s="11"/>
    </row>
    <row r="2135" spans="41:43" x14ac:dyDescent="0.3">
      <c r="AO2135" s="391"/>
      <c r="AP2135" s="11"/>
      <c r="AQ2135" s="11"/>
    </row>
    <row r="2136" spans="41:43" x14ac:dyDescent="0.3">
      <c r="AO2136" s="391"/>
      <c r="AP2136" s="11"/>
      <c r="AQ2136" s="11"/>
    </row>
    <row r="2137" spans="41:43" x14ac:dyDescent="0.3">
      <c r="AO2137" s="391"/>
      <c r="AP2137" s="11"/>
      <c r="AQ2137" s="11"/>
    </row>
    <row r="2138" spans="41:43" x14ac:dyDescent="0.3">
      <c r="AO2138" s="391"/>
      <c r="AP2138" s="11"/>
      <c r="AQ2138" s="11"/>
    </row>
    <row r="2139" spans="41:43" x14ac:dyDescent="0.3">
      <c r="AO2139" s="391"/>
      <c r="AP2139" s="11"/>
      <c r="AQ2139" s="11"/>
    </row>
    <row r="2140" spans="41:43" x14ac:dyDescent="0.3">
      <c r="AO2140" s="391"/>
      <c r="AP2140" s="11"/>
      <c r="AQ2140" s="11"/>
    </row>
    <row r="2141" spans="41:43" x14ac:dyDescent="0.3">
      <c r="AO2141" s="391"/>
      <c r="AP2141" s="11"/>
      <c r="AQ2141" s="11"/>
    </row>
    <row r="2142" spans="41:43" x14ac:dyDescent="0.3">
      <c r="AO2142" s="391"/>
      <c r="AP2142" s="11"/>
      <c r="AQ2142" s="11"/>
    </row>
    <row r="2143" spans="41:43" x14ac:dyDescent="0.3">
      <c r="AO2143" s="391"/>
      <c r="AP2143" s="11"/>
      <c r="AQ2143" s="11"/>
    </row>
    <row r="2144" spans="41:43" x14ac:dyDescent="0.3">
      <c r="AO2144" s="391"/>
      <c r="AP2144" s="11"/>
      <c r="AQ2144" s="11"/>
    </row>
    <row r="2145" spans="41:43" x14ac:dyDescent="0.3">
      <c r="AO2145" s="391"/>
      <c r="AP2145" s="11"/>
      <c r="AQ2145" s="11"/>
    </row>
    <row r="2146" spans="41:43" x14ac:dyDescent="0.3">
      <c r="AO2146" s="391"/>
      <c r="AP2146" s="11"/>
      <c r="AQ2146" s="11"/>
    </row>
    <row r="2147" spans="41:43" x14ac:dyDescent="0.3">
      <c r="AO2147" s="391"/>
      <c r="AP2147" s="11"/>
      <c r="AQ2147" s="11"/>
    </row>
    <row r="2148" spans="41:43" x14ac:dyDescent="0.3">
      <c r="AO2148" s="391"/>
      <c r="AP2148" s="11"/>
      <c r="AQ2148" s="11"/>
    </row>
    <row r="2149" spans="41:43" x14ac:dyDescent="0.3">
      <c r="AO2149" s="391"/>
      <c r="AP2149" s="11"/>
      <c r="AQ2149" s="11"/>
    </row>
    <row r="2150" spans="41:43" x14ac:dyDescent="0.3">
      <c r="AO2150" s="391"/>
      <c r="AP2150" s="11"/>
      <c r="AQ2150" s="11"/>
    </row>
    <row r="2151" spans="41:43" x14ac:dyDescent="0.3">
      <c r="AO2151" s="391"/>
      <c r="AP2151" s="11"/>
      <c r="AQ2151" s="11"/>
    </row>
    <row r="2152" spans="41:43" x14ac:dyDescent="0.3">
      <c r="AO2152" s="391"/>
      <c r="AP2152" s="11"/>
      <c r="AQ2152" s="11"/>
    </row>
    <row r="2153" spans="41:43" x14ac:dyDescent="0.3">
      <c r="AO2153" s="391"/>
      <c r="AP2153" s="11"/>
      <c r="AQ2153" s="11"/>
    </row>
    <row r="2154" spans="41:43" x14ac:dyDescent="0.3">
      <c r="AO2154" s="391"/>
      <c r="AP2154" s="11"/>
      <c r="AQ2154" s="11"/>
    </row>
    <row r="2155" spans="41:43" x14ac:dyDescent="0.3">
      <c r="AO2155" s="391"/>
      <c r="AP2155" s="11"/>
      <c r="AQ2155" s="11"/>
    </row>
    <row r="2156" spans="41:43" x14ac:dyDescent="0.3">
      <c r="AO2156" s="391"/>
      <c r="AP2156" s="11"/>
      <c r="AQ2156" s="11"/>
    </row>
    <row r="2157" spans="41:43" x14ac:dyDescent="0.3">
      <c r="AO2157" s="391"/>
      <c r="AP2157" s="11"/>
      <c r="AQ2157" s="11"/>
    </row>
    <row r="2158" spans="41:43" x14ac:dyDescent="0.3">
      <c r="AO2158" s="391"/>
      <c r="AP2158" s="11"/>
      <c r="AQ2158" s="11"/>
    </row>
    <row r="2159" spans="41:43" x14ac:dyDescent="0.3">
      <c r="AO2159" s="391"/>
      <c r="AP2159" s="11"/>
      <c r="AQ2159" s="11"/>
    </row>
    <row r="2160" spans="41:43" x14ac:dyDescent="0.3">
      <c r="AO2160" s="391"/>
      <c r="AP2160" s="11"/>
      <c r="AQ2160" s="11"/>
    </row>
    <row r="2161" spans="41:43" x14ac:dyDescent="0.3">
      <c r="AO2161" s="391"/>
      <c r="AP2161" s="11"/>
      <c r="AQ2161" s="11"/>
    </row>
    <row r="2162" spans="41:43" x14ac:dyDescent="0.3">
      <c r="AO2162" s="391"/>
      <c r="AP2162" s="11"/>
      <c r="AQ2162" s="11"/>
    </row>
    <row r="2163" spans="41:43" x14ac:dyDescent="0.3">
      <c r="AO2163" s="391"/>
      <c r="AP2163" s="11"/>
      <c r="AQ2163" s="11"/>
    </row>
    <row r="2164" spans="41:43" x14ac:dyDescent="0.3">
      <c r="AO2164" s="391"/>
      <c r="AP2164" s="11"/>
      <c r="AQ2164" s="11"/>
    </row>
    <row r="2165" spans="41:43" x14ac:dyDescent="0.3">
      <c r="AO2165" s="391"/>
      <c r="AP2165" s="11"/>
      <c r="AQ2165" s="11"/>
    </row>
    <row r="2166" spans="41:43" x14ac:dyDescent="0.3">
      <c r="AO2166" s="391"/>
      <c r="AP2166" s="11"/>
      <c r="AQ2166" s="11"/>
    </row>
    <row r="2167" spans="41:43" x14ac:dyDescent="0.3">
      <c r="AO2167" s="391"/>
      <c r="AP2167" s="11"/>
      <c r="AQ2167" s="11"/>
    </row>
    <row r="2168" spans="41:43" x14ac:dyDescent="0.3">
      <c r="AO2168" s="391"/>
      <c r="AP2168" s="11"/>
      <c r="AQ2168" s="11"/>
    </row>
    <row r="2169" spans="41:43" x14ac:dyDescent="0.3">
      <c r="AO2169" s="391"/>
      <c r="AP2169" s="11"/>
      <c r="AQ2169" s="11"/>
    </row>
    <row r="2170" spans="41:43" x14ac:dyDescent="0.3">
      <c r="AO2170" s="391"/>
      <c r="AP2170" s="11"/>
      <c r="AQ2170" s="11"/>
    </row>
    <row r="2171" spans="41:43" x14ac:dyDescent="0.3">
      <c r="AO2171" s="391"/>
      <c r="AP2171" s="11"/>
      <c r="AQ2171" s="11"/>
    </row>
    <row r="2172" spans="41:43" x14ac:dyDescent="0.3">
      <c r="AO2172" s="391"/>
      <c r="AP2172" s="11"/>
      <c r="AQ2172" s="11"/>
    </row>
    <row r="2173" spans="41:43" x14ac:dyDescent="0.3">
      <c r="AO2173" s="391"/>
      <c r="AP2173" s="11"/>
      <c r="AQ2173" s="11"/>
    </row>
    <row r="2174" spans="41:43" x14ac:dyDescent="0.3">
      <c r="AO2174" s="391"/>
      <c r="AP2174" s="11"/>
      <c r="AQ2174" s="11"/>
    </row>
    <row r="2175" spans="41:43" x14ac:dyDescent="0.3">
      <c r="AO2175" s="391"/>
      <c r="AP2175" s="11"/>
      <c r="AQ2175" s="11"/>
    </row>
    <row r="2176" spans="41:43" x14ac:dyDescent="0.3">
      <c r="AO2176" s="391"/>
      <c r="AP2176" s="11"/>
      <c r="AQ2176" s="11"/>
    </row>
    <row r="2177" spans="41:43" x14ac:dyDescent="0.3">
      <c r="AO2177" s="391"/>
      <c r="AP2177" s="11"/>
      <c r="AQ2177" s="11"/>
    </row>
    <row r="2178" spans="41:43" x14ac:dyDescent="0.3">
      <c r="AO2178" s="391"/>
      <c r="AP2178" s="11"/>
      <c r="AQ2178" s="11"/>
    </row>
    <row r="2179" spans="41:43" x14ac:dyDescent="0.3">
      <c r="AO2179" s="391"/>
      <c r="AP2179" s="11"/>
      <c r="AQ2179" s="11"/>
    </row>
    <row r="2180" spans="41:43" x14ac:dyDescent="0.3">
      <c r="AO2180" s="391"/>
      <c r="AP2180" s="11"/>
      <c r="AQ2180" s="11"/>
    </row>
    <row r="2181" spans="41:43" x14ac:dyDescent="0.3">
      <c r="AO2181" s="391"/>
      <c r="AP2181" s="11"/>
      <c r="AQ2181" s="11"/>
    </row>
    <row r="2182" spans="41:43" x14ac:dyDescent="0.3">
      <c r="AO2182" s="391"/>
      <c r="AP2182" s="11"/>
      <c r="AQ2182" s="11"/>
    </row>
    <row r="2183" spans="41:43" x14ac:dyDescent="0.3">
      <c r="AO2183" s="391"/>
      <c r="AP2183" s="11"/>
      <c r="AQ2183" s="11"/>
    </row>
    <row r="2184" spans="41:43" x14ac:dyDescent="0.3">
      <c r="AO2184" s="391"/>
      <c r="AP2184" s="11"/>
      <c r="AQ2184" s="11"/>
    </row>
    <row r="2185" spans="41:43" x14ac:dyDescent="0.3">
      <c r="AO2185" s="391"/>
      <c r="AP2185" s="11"/>
      <c r="AQ2185" s="11"/>
    </row>
    <row r="2186" spans="41:43" x14ac:dyDescent="0.3">
      <c r="AO2186" s="391"/>
      <c r="AP2186" s="11"/>
      <c r="AQ2186" s="11"/>
    </row>
    <row r="2187" spans="41:43" x14ac:dyDescent="0.3">
      <c r="AO2187" s="391"/>
      <c r="AP2187" s="11"/>
      <c r="AQ2187" s="11"/>
    </row>
    <row r="2188" spans="41:43" x14ac:dyDescent="0.3">
      <c r="AO2188" s="391"/>
      <c r="AP2188" s="11"/>
      <c r="AQ2188" s="11"/>
    </row>
    <row r="2189" spans="41:43" x14ac:dyDescent="0.3">
      <c r="AO2189" s="391"/>
      <c r="AP2189" s="11"/>
      <c r="AQ2189" s="11"/>
    </row>
    <row r="2190" spans="41:43" x14ac:dyDescent="0.3">
      <c r="AO2190" s="391"/>
      <c r="AP2190" s="11"/>
      <c r="AQ2190" s="11"/>
    </row>
    <row r="2191" spans="41:43" x14ac:dyDescent="0.3">
      <c r="AO2191" s="391"/>
      <c r="AP2191" s="11"/>
      <c r="AQ2191" s="11"/>
    </row>
    <row r="2192" spans="41:43" x14ac:dyDescent="0.3">
      <c r="AO2192" s="391"/>
      <c r="AP2192" s="11"/>
      <c r="AQ2192" s="11"/>
    </row>
    <row r="2193" spans="41:43" x14ac:dyDescent="0.3">
      <c r="AO2193" s="391"/>
      <c r="AP2193" s="11"/>
      <c r="AQ2193" s="11"/>
    </row>
    <row r="2194" spans="41:43" x14ac:dyDescent="0.3">
      <c r="AO2194" s="391"/>
      <c r="AP2194" s="11"/>
      <c r="AQ2194" s="11"/>
    </row>
    <row r="2195" spans="41:43" x14ac:dyDescent="0.3">
      <c r="AO2195" s="391"/>
      <c r="AP2195" s="11"/>
      <c r="AQ2195" s="11"/>
    </row>
    <row r="2196" spans="41:43" x14ac:dyDescent="0.3">
      <c r="AO2196" s="391"/>
      <c r="AP2196" s="11"/>
      <c r="AQ2196" s="11"/>
    </row>
    <row r="2197" spans="41:43" x14ac:dyDescent="0.3">
      <c r="AO2197" s="391"/>
      <c r="AP2197" s="11"/>
      <c r="AQ2197" s="11"/>
    </row>
    <row r="2198" spans="41:43" x14ac:dyDescent="0.3">
      <c r="AO2198" s="391"/>
      <c r="AP2198" s="11"/>
      <c r="AQ2198" s="11"/>
    </row>
    <row r="2199" spans="41:43" x14ac:dyDescent="0.3">
      <c r="AO2199" s="391"/>
      <c r="AP2199" s="11"/>
      <c r="AQ2199" s="11"/>
    </row>
    <row r="2200" spans="41:43" x14ac:dyDescent="0.3">
      <c r="AO2200" s="391"/>
      <c r="AP2200" s="11"/>
      <c r="AQ2200" s="11"/>
    </row>
    <row r="2201" spans="41:43" x14ac:dyDescent="0.3">
      <c r="AO2201" s="391"/>
      <c r="AP2201" s="11"/>
      <c r="AQ2201" s="11"/>
    </row>
    <row r="2202" spans="41:43" x14ac:dyDescent="0.3">
      <c r="AO2202" s="391"/>
      <c r="AP2202" s="11"/>
      <c r="AQ2202" s="11"/>
    </row>
    <row r="2203" spans="41:43" x14ac:dyDescent="0.3">
      <c r="AO2203" s="391"/>
      <c r="AP2203" s="11"/>
      <c r="AQ2203" s="11"/>
    </row>
    <row r="2204" spans="41:43" x14ac:dyDescent="0.3">
      <c r="AO2204" s="391"/>
      <c r="AP2204" s="11"/>
      <c r="AQ2204" s="11"/>
    </row>
    <row r="2205" spans="41:43" x14ac:dyDescent="0.3">
      <c r="AO2205" s="391"/>
      <c r="AP2205" s="11"/>
      <c r="AQ2205" s="11"/>
    </row>
    <row r="2206" spans="41:43" x14ac:dyDescent="0.3">
      <c r="AO2206" s="391"/>
      <c r="AP2206" s="11"/>
      <c r="AQ2206" s="11"/>
    </row>
    <row r="2207" spans="41:43" x14ac:dyDescent="0.3">
      <c r="AO2207" s="391"/>
      <c r="AP2207" s="11"/>
      <c r="AQ2207" s="11"/>
    </row>
    <row r="2208" spans="41:43" x14ac:dyDescent="0.3">
      <c r="AO2208" s="391"/>
      <c r="AP2208" s="11"/>
      <c r="AQ2208" s="11"/>
    </row>
    <row r="2209" spans="41:43" x14ac:dyDescent="0.3">
      <c r="AO2209" s="391"/>
      <c r="AP2209" s="11"/>
      <c r="AQ2209" s="11"/>
    </row>
    <row r="2210" spans="41:43" x14ac:dyDescent="0.3">
      <c r="AO2210" s="391"/>
      <c r="AP2210" s="11"/>
      <c r="AQ2210" s="11"/>
    </row>
    <row r="2211" spans="41:43" x14ac:dyDescent="0.3">
      <c r="AO2211" s="391"/>
      <c r="AP2211" s="11"/>
      <c r="AQ2211" s="11"/>
    </row>
    <row r="2212" spans="41:43" x14ac:dyDescent="0.3">
      <c r="AO2212" s="391"/>
      <c r="AP2212" s="11"/>
      <c r="AQ2212" s="11"/>
    </row>
    <row r="2213" spans="41:43" x14ac:dyDescent="0.3">
      <c r="AO2213" s="391"/>
      <c r="AP2213" s="11"/>
      <c r="AQ2213" s="11"/>
    </row>
    <row r="2214" spans="41:43" x14ac:dyDescent="0.3">
      <c r="AO2214" s="391"/>
      <c r="AP2214" s="11"/>
      <c r="AQ2214" s="11"/>
    </row>
    <row r="2215" spans="41:43" x14ac:dyDescent="0.3">
      <c r="AO2215" s="391"/>
      <c r="AP2215" s="11"/>
      <c r="AQ2215" s="11"/>
    </row>
    <row r="2216" spans="41:43" x14ac:dyDescent="0.3">
      <c r="AO2216" s="391"/>
      <c r="AP2216" s="11"/>
      <c r="AQ2216" s="11"/>
    </row>
    <row r="2217" spans="41:43" x14ac:dyDescent="0.3">
      <c r="AO2217" s="391"/>
      <c r="AP2217" s="11"/>
      <c r="AQ2217" s="11"/>
    </row>
    <row r="2218" spans="41:43" x14ac:dyDescent="0.3">
      <c r="AO2218" s="391"/>
      <c r="AP2218" s="11"/>
      <c r="AQ2218" s="11"/>
    </row>
    <row r="2219" spans="41:43" x14ac:dyDescent="0.3">
      <c r="AO2219" s="391"/>
      <c r="AP2219" s="11"/>
      <c r="AQ2219" s="11"/>
    </row>
    <row r="2220" spans="41:43" x14ac:dyDescent="0.3">
      <c r="AO2220" s="391"/>
      <c r="AP2220" s="11"/>
      <c r="AQ2220" s="11"/>
    </row>
    <row r="2221" spans="41:43" x14ac:dyDescent="0.3">
      <c r="AO2221" s="391"/>
      <c r="AP2221" s="11"/>
      <c r="AQ2221" s="11"/>
    </row>
    <row r="2222" spans="41:43" x14ac:dyDescent="0.3">
      <c r="AO2222" s="391"/>
      <c r="AP2222" s="11"/>
      <c r="AQ2222" s="11"/>
    </row>
    <row r="2223" spans="41:43" x14ac:dyDescent="0.3">
      <c r="AO2223" s="391"/>
      <c r="AP2223" s="11"/>
      <c r="AQ2223" s="11"/>
    </row>
    <row r="2224" spans="41:43" x14ac:dyDescent="0.3">
      <c r="AO2224" s="391"/>
      <c r="AP2224" s="11"/>
      <c r="AQ2224" s="11"/>
    </row>
    <row r="2225" spans="41:43" x14ac:dyDescent="0.3">
      <c r="AO2225" s="391"/>
      <c r="AP2225" s="11"/>
      <c r="AQ2225" s="11"/>
    </row>
    <row r="2226" spans="41:43" x14ac:dyDescent="0.3">
      <c r="AO2226" s="391"/>
      <c r="AP2226" s="11"/>
      <c r="AQ2226" s="11"/>
    </row>
    <row r="2227" spans="41:43" x14ac:dyDescent="0.3">
      <c r="AO2227" s="391"/>
      <c r="AP2227" s="11"/>
      <c r="AQ2227" s="11"/>
    </row>
    <row r="2228" spans="41:43" x14ac:dyDescent="0.3">
      <c r="AO2228" s="391"/>
      <c r="AP2228" s="11"/>
      <c r="AQ2228" s="11"/>
    </row>
    <row r="2229" spans="41:43" x14ac:dyDescent="0.3">
      <c r="AO2229" s="391"/>
      <c r="AP2229" s="11"/>
      <c r="AQ2229" s="11"/>
    </row>
    <row r="2230" spans="41:43" x14ac:dyDescent="0.3">
      <c r="AO2230" s="391"/>
      <c r="AP2230" s="11"/>
      <c r="AQ2230" s="11"/>
    </row>
    <row r="2231" spans="41:43" x14ac:dyDescent="0.3">
      <c r="AO2231" s="391"/>
      <c r="AP2231" s="11"/>
      <c r="AQ2231" s="11"/>
    </row>
    <row r="2232" spans="41:43" x14ac:dyDescent="0.3">
      <c r="AO2232" s="391"/>
      <c r="AP2232" s="11"/>
      <c r="AQ2232" s="11"/>
    </row>
    <row r="2233" spans="41:43" x14ac:dyDescent="0.3">
      <c r="AO2233" s="391"/>
      <c r="AP2233" s="11"/>
      <c r="AQ2233" s="11"/>
    </row>
    <row r="2234" spans="41:43" x14ac:dyDescent="0.3">
      <c r="AO2234" s="391"/>
      <c r="AP2234" s="11"/>
      <c r="AQ2234" s="11"/>
    </row>
    <row r="2235" spans="41:43" x14ac:dyDescent="0.3">
      <c r="AO2235" s="391"/>
      <c r="AP2235" s="11"/>
      <c r="AQ2235" s="11"/>
    </row>
    <row r="2236" spans="41:43" x14ac:dyDescent="0.3">
      <c r="AO2236" s="391"/>
      <c r="AP2236" s="11"/>
      <c r="AQ2236" s="11"/>
    </row>
    <row r="2237" spans="41:43" x14ac:dyDescent="0.3">
      <c r="AO2237" s="391"/>
      <c r="AP2237" s="11"/>
      <c r="AQ2237" s="11"/>
    </row>
    <row r="2238" spans="41:43" x14ac:dyDescent="0.3">
      <c r="AO2238" s="391"/>
      <c r="AP2238" s="11"/>
      <c r="AQ2238" s="11"/>
    </row>
    <row r="2239" spans="41:43" x14ac:dyDescent="0.3">
      <c r="AO2239" s="391"/>
      <c r="AP2239" s="11"/>
      <c r="AQ2239" s="11"/>
    </row>
    <row r="2240" spans="41:43" x14ac:dyDescent="0.3">
      <c r="AO2240" s="391"/>
      <c r="AP2240" s="11"/>
      <c r="AQ2240" s="11"/>
    </row>
    <row r="2241" spans="41:43" x14ac:dyDescent="0.3">
      <c r="AO2241" s="391"/>
      <c r="AP2241" s="11"/>
      <c r="AQ2241" s="11"/>
    </row>
    <row r="2242" spans="41:43" x14ac:dyDescent="0.3">
      <c r="AO2242" s="391"/>
      <c r="AP2242" s="11"/>
      <c r="AQ2242" s="11"/>
    </row>
    <row r="2243" spans="41:43" x14ac:dyDescent="0.3">
      <c r="AO2243" s="391"/>
      <c r="AP2243" s="11"/>
      <c r="AQ2243" s="11"/>
    </row>
    <row r="2244" spans="41:43" x14ac:dyDescent="0.3">
      <c r="AO2244" s="391"/>
      <c r="AP2244" s="11"/>
      <c r="AQ2244" s="11"/>
    </row>
    <row r="2245" spans="41:43" x14ac:dyDescent="0.3">
      <c r="AO2245" s="391"/>
      <c r="AP2245" s="11"/>
      <c r="AQ2245" s="11"/>
    </row>
    <row r="2246" spans="41:43" x14ac:dyDescent="0.3">
      <c r="AO2246" s="391"/>
      <c r="AP2246" s="11"/>
      <c r="AQ2246" s="11"/>
    </row>
    <row r="2247" spans="41:43" x14ac:dyDescent="0.3">
      <c r="AO2247" s="391"/>
      <c r="AP2247" s="11"/>
      <c r="AQ2247" s="11"/>
    </row>
    <row r="2248" spans="41:43" x14ac:dyDescent="0.3">
      <c r="AO2248" s="391"/>
      <c r="AP2248" s="11"/>
      <c r="AQ2248" s="11"/>
    </row>
    <row r="2249" spans="41:43" x14ac:dyDescent="0.3">
      <c r="AO2249" s="391"/>
      <c r="AP2249" s="11"/>
      <c r="AQ2249" s="11"/>
    </row>
    <row r="2250" spans="41:43" x14ac:dyDescent="0.3">
      <c r="AO2250" s="391"/>
      <c r="AP2250" s="11"/>
      <c r="AQ2250" s="11"/>
    </row>
    <row r="2251" spans="41:43" x14ac:dyDescent="0.3">
      <c r="AO2251" s="391"/>
      <c r="AP2251" s="11"/>
      <c r="AQ2251" s="11"/>
    </row>
    <row r="2252" spans="41:43" x14ac:dyDescent="0.3">
      <c r="AO2252" s="391"/>
      <c r="AP2252" s="11"/>
      <c r="AQ2252" s="11"/>
    </row>
    <row r="2253" spans="41:43" x14ac:dyDescent="0.3">
      <c r="AO2253" s="391"/>
      <c r="AP2253" s="11"/>
      <c r="AQ2253" s="11"/>
    </row>
    <row r="2254" spans="41:43" x14ac:dyDescent="0.3">
      <c r="AO2254" s="391"/>
      <c r="AP2254" s="11"/>
      <c r="AQ2254" s="11"/>
    </row>
    <row r="2255" spans="41:43" x14ac:dyDescent="0.3">
      <c r="AO2255" s="391"/>
      <c r="AP2255" s="11"/>
      <c r="AQ2255" s="11"/>
    </row>
    <row r="2256" spans="41:43" x14ac:dyDescent="0.3">
      <c r="AO2256" s="391"/>
      <c r="AP2256" s="11"/>
      <c r="AQ2256" s="11"/>
    </row>
    <row r="2257" spans="41:43" x14ac:dyDescent="0.3">
      <c r="AO2257" s="391"/>
      <c r="AP2257" s="11"/>
      <c r="AQ2257" s="11"/>
    </row>
    <row r="2258" spans="41:43" x14ac:dyDescent="0.3">
      <c r="AO2258" s="391"/>
      <c r="AP2258" s="11"/>
      <c r="AQ2258" s="11"/>
    </row>
    <row r="2259" spans="41:43" x14ac:dyDescent="0.3">
      <c r="AO2259" s="391"/>
      <c r="AP2259" s="11"/>
      <c r="AQ2259" s="11"/>
    </row>
    <row r="2260" spans="41:43" x14ac:dyDescent="0.3">
      <c r="AO2260" s="391"/>
      <c r="AP2260" s="11"/>
      <c r="AQ2260" s="11"/>
    </row>
    <row r="2261" spans="41:43" x14ac:dyDescent="0.3">
      <c r="AO2261" s="391"/>
      <c r="AP2261" s="11"/>
      <c r="AQ2261" s="11"/>
    </row>
    <row r="2262" spans="41:43" x14ac:dyDescent="0.3">
      <c r="AO2262" s="391"/>
      <c r="AP2262" s="11"/>
      <c r="AQ2262" s="11"/>
    </row>
    <row r="2263" spans="41:43" x14ac:dyDescent="0.3">
      <c r="AO2263" s="391"/>
      <c r="AP2263" s="11"/>
      <c r="AQ2263" s="11"/>
    </row>
    <row r="2264" spans="41:43" x14ac:dyDescent="0.3">
      <c r="AO2264" s="391"/>
      <c r="AP2264" s="11"/>
      <c r="AQ2264" s="11"/>
    </row>
    <row r="2265" spans="41:43" x14ac:dyDescent="0.3">
      <c r="AO2265" s="391"/>
      <c r="AP2265" s="11"/>
      <c r="AQ2265" s="11"/>
    </row>
    <row r="2266" spans="41:43" x14ac:dyDescent="0.3">
      <c r="AO2266" s="391"/>
      <c r="AP2266" s="11"/>
      <c r="AQ2266" s="11"/>
    </row>
    <row r="2267" spans="41:43" x14ac:dyDescent="0.3">
      <c r="AO2267" s="391"/>
      <c r="AP2267" s="11"/>
      <c r="AQ2267" s="11"/>
    </row>
    <row r="2268" spans="41:43" x14ac:dyDescent="0.3">
      <c r="AO2268" s="391"/>
      <c r="AP2268" s="11"/>
      <c r="AQ2268" s="11"/>
    </row>
    <row r="2269" spans="41:43" x14ac:dyDescent="0.3">
      <c r="AO2269" s="391"/>
      <c r="AP2269" s="11"/>
      <c r="AQ2269" s="11"/>
    </row>
    <row r="2270" spans="41:43" x14ac:dyDescent="0.3">
      <c r="AO2270" s="391"/>
      <c r="AP2270" s="11"/>
      <c r="AQ2270" s="11"/>
    </row>
    <row r="2271" spans="41:43" x14ac:dyDescent="0.3">
      <c r="AO2271" s="391"/>
      <c r="AP2271" s="11"/>
      <c r="AQ2271" s="11"/>
    </row>
    <row r="2272" spans="41:43" x14ac:dyDescent="0.3">
      <c r="AO2272" s="391"/>
      <c r="AP2272" s="11"/>
      <c r="AQ2272" s="11"/>
    </row>
    <row r="2273" spans="41:43" x14ac:dyDescent="0.3">
      <c r="AO2273" s="391"/>
      <c r="AP2273" s="11"/>
      <c r="AQ2273" s="11"/>
    </row>
    <row r="2274" spans="41:43" x14ac:dyDescent="0.3">
      <c r="AO2274" s="391"/>
      <c r="AP2274" s="11"/>
      <c r="AQ2274" s="11"/>
    </row>
    <row r="2275" spans="41:43" x14ac:dyDescent="0.3">
      <c r="AO2275" s="391"/>
      <c r="AP2275" s="11"/>
      <c r="AQ2275" s="11"/>
    </row>
    <row r="2276" spans="41:43" x14ac:dyDescent="0.3">
      <c r="AO2276" s="391"/>
      <c r="AP2276" s="11"/>
      <c r="AQ2276" s="11"/>
    </row>
    <row r="2277" spans="41:43" x14ac:dyDescent="0.3">
      <c r="AO2277" s="391"/>
      <c r="AP2277" s="11"/>
      <c r="AQ2277" s="11"/>
    </row>
    <row r="2278" spans="41:43" x14ac:dyDescent="0.3">
      <c r="AO2278" s="391"/>
      <c r="AP2278" s="11"/>
      <c r="AQ2278" s="11"/>
    </row>
    <row r="2279" spans="41:43" x14ac:dyDescent="0.3">
      <c r="AO2279" s="391"/>
      <c r="AP2279" s="11"/>
      <c r="AQ2279" s="11"/>
    </row>
    <row r="2280" spans="41:43" x14ac:dyDescent="0.3">
      <c r="AO2280" s="391"/>
      <c r="AP2280" s="11"/>
      <c r="AQ2280" s="11"/>
    </row>
    <row r="2281" spans="41:43" x14ac:dyDescent="0.3">
      <c r="AO2281" s="391"/>
      <c r="AP2281" s="11"/>
      <c r="AQ2281" s="11"/>
    </row>
    <row r="2282" spans="41:43" x14ac:dyDescent="0.3">
      <c r="AO2282" s="391"/>
      <c r="AP2282" s="11"/>
      <c r="AQ2282" s="11"/>
    </row>
    <row r="2283" spans="41:43" x14ac:dyDescent="0.3">
      <c r="AO2283" s="391"/>
      <c r="AP2283" s="11"/>
      <c r="AQ2283" s="11"/>
    </row>
    <row r="2284" spans="41:43" x14ac:dyDescent="0.3">
      <c r="AO2284" s="391"/>
      <c r="AP2284" s="11"/>
      <c r="AQ2284" s="11"/>
    </row>
    <row r="2285" spans="41:43" x14ac:dyDescent="0.3">
      <c r="AO2285" s="391"/>
      <c r="AP2285" s="11"/>
      <c r="AQ2285" s="11"/>
    </row>
    <row r="2286" spans="41:43" x14ac:dyDescent="0.3">
      <c r="AO2286" s="391"/>
      <c r="AP2286" s="11"/>
      <c r="AQ2286" s="11"/>
    </row>
    <row r="2287" spans="41:43" x14ac:dyDescent="0.3">
      <c r="AO2287" s="391"/>
      <c r="AP2287" s="11"/>
      <c r="AQ2287" s="11"/>
    </row>
    <row r="2288" spans="41:43" x14ac:dyDescent="0.3">
      <c r="AO2288" s="391"/>
      <c r="AP2288" s="11"/>
      <c r="AQ2288" s="11"/>
    </row>
    <row r="2289" spans="41:43" x14ac:dyDescent="0.3">
      <c r="AO2289" s="391"/>
      <c r="AP2289" s="11"/>
      <c r="AQ2289" s="11"/>
    </row>
    <row r="2290" spans="41:43" x14ac:dyDescent="0.3">
      <c r="AO2290" s="391"/>
      <c r="AP2290" s="11"/>
      <c r="AQ2290" s="11"/>
    </row>
    <row r="2291" spans="41:43" x14ac:dyDescent="0.3">
      <c r="AO2291" s="391"/>
      <c r="AP2291" s="11"/>
      <c r="AQ2291" s="11"/>
    </row>
    <row r="2292" spans="41:43" x14ac:dyDescent="0.3">
      <c r="AO2292" s="391"/>
      <c r="AP2292" s="11"/>
      <c r="AQ2292" s="11"/>
    </row>
    <row r="2293" spans="41:43" x14ac:dyDescent="0.3">
      <c r="AO2293" s="391"/>
      <c r="AP2293" s="11"/>
      <c r="AQ2293" s="11"/>
    </row>
    <row r="2294" spans="41:43" x14ac:dyDescent="0.3">
      <c r="AO2294" s="391"/>
      <c r="AP2294" s="11"/>
      <c r="AQ2294" s="11"/>
    </row>
    <row r="2295" spans="41:43" x14ac:dyDescent="0.3">
      <c r="AO2295" s="391"/>
      <c r="AP2295" s="11"/>
      <c r="AQ2295" s="11"/>
    </row>
    <row r="2296" spans="41:43" x14ac:dyDescent="0.3">
      <c r="AO2296" s="391"/>
      <c r="AP2296" s="11"/>
      <c r="AQ2296" s="11"/>
    </row>
    <row r="2297" spans="41:43" x14ac:dyDescent="0.3">
      <c r="AO2297" s="391"/>
      <c r="AP2297" s="11"/>
      <c r="AQ2297" s="11"/>
    </row>
    <row r="2298" spans="41:43" x14ac:dyDescent="0.3">
      <c r="AO2298" s="391"/>
      <c r="AP2298" s="11"/>
      <c r="AQ2298" s="11"/>
    </row>
    <row r="2299" spans="41:43" x14ac:dyDescent="0.3">
      <c r="AO2299" s="391"/>
      <c r="AP2299" s="11"/>
      <c r="AQ2299" s="11"/>
    </row>
    <row r="2300" spans="41:43" x14ac:dyDescent="0.3">
      <c r="AO2300" s="391"/>
      <c r="AP2300" s="11"/>
      <c r="AQ2300" s="11"/>
    </row>
    <row r="2301" spans="41:43" x14ac:dyDescent="0.3">
      <c r="AO2301" s="391"/>
      <c r="AP2301" s="11"/>
      <c r="AQ2301" s="11"/>
    </row>
    <row r="2302" spans="41:43" x14ac:dyDescent="0.3">
      <c r="AO2302" s="391"/>
      <c r="AP2302" s="11"/>
      <c r="AQ2302" s="11"/>
    </row>
    <row r="2303" spans="41:43" x14ac:dyDescent="0.3">
      <c r="AO2303" s="391"/>
      <c r="AP2303" s="11"/>
      <c r="AQ2303" s="11"/>
    </row>
    <row r="2304" spans="41:43" x14ac:dyDescent="0.3">
      <c r="AO2304" s="391"/>
      <c r="AP2304" s="11"/>
      <c r="AQ2304" s="11"/>
    </row>
    <row r="2305" spans="41:43" x14ac:dyDescent="0.3">
      <c r="AO2305" s="391"/>
      <c r="AP2305" s="11"/>
      <c r="AQ2305" s="11"/>
    </row>
    <row r="2306" spans="41:43" x14ac:dyDescent="0.3">
      <c r="AO2306" s="391"/>
      <c r="AP2306" s="11"/>
      <c r="AQ2306" s="11"/>
    </row>
    <row r="2307" spans="41:43" x14ac:dyDescent="0.3">
      <c r="AO2307" s="391"/>
      <c r="AP2307" s="11"/>
      <c r="AQ2307" s="11"/>
    </row>
    <row r="2308" spans="41:43" x14ac:dyDescent="0.3">
      <c r="AO2308" s="391"/>
      <c r="AP2308" s="11"/>
      <c r="AQ2308" s="11"/>
    </row>
    <row r="2309" spans="41:43" x14ac:dyDescent="0.3">
      <c r="AO2309" s="391"/>
      <c r="AP2309" s="11"/>
      <c r="AQ2309" s="11"/>
    </row>
    <row r="2310" spans="41:43" x14ac:dyDescent="0.3">
      <c r="AO2310" s="391"/>
      <c r="AP2310" s="11"/>
      <c r="AQ2310" s="11"/>
    </row>
    <row r="2311" spans="41:43" x14ac:dyDescent="0.3">
      <c r="AO2311" s="391"/>
      <c r="AP2311" s="11"/>
      <c r="AQ2311" s="11"/>
    </row>
    <row r="2312" spans="41:43" x14ac:dyDescent="0.3">
      <c r="AO2312" s="391"/>
      <c r="AP2312" s="11"/>
      <c r="AQ2312" s="11"/>
    </row>
    <row r="2313" spans="41:43" x14ac:dyDescent="0.3">
      <c r="AO2313" s="391"/>
      <c r="AP2313" s="11"/>
      <c r="AQ2313" s="11"/>
    </row>
    <row r="2314" spans="41:43" x14ac:dyDescent="0.3">
      <c r="AO2314" s="391"/>
      <c r="AP2314" s="11"/>
      <c r="AQ2314" s="11"/>
    </row>
    <row r="2315" spans="41:43" x14ac:dyDescent="0.3">
      <c r="AO2315" s="391"/>
      <c r="AP2315" s="11"/>
      <c r="AQ2315" s="11"/>
    </row>
    <row r="2316" spans="41:43" x14ac:dyDescent="0.3">
      <c r="AO2316" s="391"/>
      <c r="AP2316" s="11"/>
      <c r="AQ2316" s="11"/>
    </row>
    <row r="2317" spans="41:43" x14ac:dyDescent="0.3">
      <c r="AO2317" s="391"/>
      <c r="AP2317" s="11"/>
      <c r="AQ2317" s="11"/>
    </row>
    <row r="2318" spans="41:43" x14ac:dyDescent="0.3">
      <c r="AO2318" s="391"/>
      <c r="AP2318" s="11"/>
      <c r="AQ2318" s="11"/>
    </row>
    <row r="2319" spans="41:43" x14ac:dyDescent="0.3">
      <c r="AO2319" s="391"/>
      <c r="AP2319" s="11"/>
      <c r="AQ2319" s="11"/>
    </row>
    <row r="2320" spans="41:43" x14ac:dyDescent="0.3">
      <c r="AO2320" s="391"/>
      <c r="AP2320" s="11"/>
      <c r="AQ2320" s="11"/>
    </row>
    <row r="2321" spans="41:43" x14ac:dyDescent="0.3">
      <c r="AO2321" s="391"/>
      <c r="AP2321" s="11"/>
      <c r="AQ2321" s="11"/>
    </row>
    <row r="2322" spans="41:43" x14ac:dyDescent="0.3">
      <c r="AO2322" s="391"/>
      <c r="AP2322" s="11"/>
      <c r="AQ2322" s="11"/>
    </row>
    <row r="2323" spans="41:43" x14ac:dyDescent="0.3">
      <c r="AO2323" s="391"/>
      <c r="AP2323" s="11"/>
      <c r="AQ2323" s="11"/>
    </row>
    <row r="2324" spans="41:43" x14ac:dyDescent="0.3">
      <c r="AO2324" s="391"/>
      <c r="AP2324" s="11"/>
      <c r="AQ2324" s="11"/>
    </row>
    <row r="2325" spans="41:43" x14ac:dyDescent="0.3">
      <c r="AO2325" s="391"/>
      <c r="AP2325" s="11"/>
      <c r="AQ2325" s="11"/>
    </row>
    <row r="2326" spans="41:43" x14ac:dyDescent="0.3">
      <c r="AO2326" s="391"/>
      <c r="AP2326" s="11"/>
      <c r="AQ2326" s="11"/>
    </row>
    <row r="2327" spans="41:43" x14ac:dyDescent="0.3">
      <c r="AO2327" s="391"/>
      <c r="AP2327" s="11"/>
      <c r="AQ2327" s="11"/>
    </row>
    <row r="2328" spans="41:43" x14ac:dyDescent="0.3">
      <c r="AO2328" s="391"/>
      <c r="AP2328" s="11"/>
      <c r="AQ2328" s="11"/>
    </row>
    <row r="2329" spans="41:43" x14ac:dyDescent="0.3">
      <c r="AO2329" s="391"/>
      <c r="AP2329" s="11"/>
      <c r="AQ2329" s="11"/>
    </row>
    <row r="2330" spans="41:43" x14ac:dyDescent="0.3">
      <c r="AO2330" s="391"/>
      <c r="AP2330" s="11"/>
      <c r="AQ2330" s="11"/>
    </row>
    <row r="2331" spans="41:43" x14ac:dyDescent="0.3">
      <c r="AO2331" s="391"/>
      <c r="AP2331" s="11"/>
      <c r="AQ2331" s="11"/>
    </row>
    <row r="2332" spans="41:43" x14ac:dyDescent="0.3">
      <c r="AO2332" s="391"/>
      <c r="AP2332" s="11"/>
      <c r="AQ2332" s="11"/>
    </row>
    <row r="2333" spans="41:43" x14ac:dyDescent="0.3">
      <c r="AO2333" s="391"/>
      <c r="AP2333" s="11"/>
      <c r="AQ2333" s="11"/>
    </row>
    <row r="2334" spans="41:43" x14ac:dyDescent="0.3">
      <c r="AO2334" s="391"/>
      <c r="AP2334" s="11"/>
      <c r="AQ2334" s="11"/>
    </row>
    <row r="2335" spans="41:43" x14ac:dyDescent="0.3">
      <c r="AO2335" s="391"/>
      <c r="AP2335" s="11"/>
      <c r="AQ2335" s="11"/>
    </row>
    <row r="2336" spans="41:43" x14ac:dyDescent="0.3">
      <c r="AO2336" s="391"/>
      <c r="AP2336" s="11"/>
      <c r="AQ2336" s="11"/>
    </row>
    <row r="2337" spans="41:43" x14ac:dyDescent="0.3">
      <c r="AO2337" s="391"/>
      <c r="AP2337" s="11"/>
      <c r="AQ2337" s="11"/>
    </row>
    <row r="2338" spans="41:43" x14ac:dyDescent="0.3">
      <c r="AO2338" s="391"/>
      <c r="AP2338" s="11"/>
      <c r="AQ2338" s="11"/>
    </row>
    <row r="2339" spans="41:43" x14ac:dyDescent="0.3">
      <c r="AO2339" s="391"/>
      <c r="AP2339" s="11"/>
      <c r="AQ2339" s="11"/>
    </row>
    <row r="2340" spans="41:43" x14ac:dyDescent="0.3">
      <c r="AO2340" s="391"/>
      <c r="AP2340" s="11"/>
      <c r="AQ2340" s="11"/>
    </row>
    <row r="2341" spans="41:43" x14ac:dyDescent="0.3">
      <c r="AO2341" s="391"/>
      <c r="AP2341" s="11"/>
      <c r="AQ2341" s="11"/>
    </row>
    <row r="2342" spans="41:43" x14ac:dyDescent="0.3">
      <c r="AO2342" s="391"/>
      <c r="AP2342" s="11"/>
      <c r="AQ2342" s="11"/>
    </row>
    <row r="2343" spans="41:43" x14ac:dyDescent="0.3">
      <c r="AO2343" s="391"/>
      <c r="AP2343" s="11"/>
      <c r="AQ2343" s="11"/>
    </row>
    <row r="2344" spans="41:43" x14ac:dyDescent="0.3">
      <c r="AO2344" s="391"/>
      <c r="AP2344" s="11"/>
      <c r="AQ2344" s="11"/>
    </row>
    <row r="2345" spans="41:43" x14ac:dyDescent="0.3">
      <c r="AO2345" s="391"/>
      <c r="AP2345" s="11"/>
      <c r="AQ2345" s="11"/>
    </row>
    <row r="2346" spans="41:43" x14ac:dyDescent="0.3">
      <c r="AO2346" s="391"/>
      <c r="AP2346" s="11"/>
      <c r="AQ2346" s="11"/>
    </row>
    <row r="2347" spans="41:43" x14ac:dyDescent="0.3">
      <c r="AO2347" s="391"/>
      <c r="AP2347" s="11"/>
      <c r="AQ2347" s="11"/>
    </row>
    <row r="2348" spans="41:43" x14ac:dyDescent="0.3">
      <c r="AO2348" s="391"/>
      <c r="AP2348" s="11"/>
      <c r="AQ2348" s="11"/>
    </row>
    <row r="2349" spans="41:43" x14ac:dyDescent="0.3">
      <c r="AO2349" s="391"/>
      <c r="AP2349" s="11"/>
      <c r="AQ2349" s="11"/>
    </row>
    <row r="2350" spans="41:43" x14ac:dyDescent="0.3">
      <c r="AO2350" s="391"/>
      <c r="AP2350" s="11"/>
      <c r="AQ2350" s="11"/>
    </row>
    <row r="2351" spans="41:43" x14ac:dyDescent="0.3">
      <c r="AO2351" s="391"/>
      <c r="AP2351" s="11"/>
      <c r="AQ2351" s="11"/>
    </row>
    <row r="2352" spans="41:43" x14ac:dyDescent="0.3">
      <c r="AO2352" s="391"/>
      <c r="AP2352" s="11"/>
      <c r="AQ2352" s="11"/>
    </row>
    <row r="2353" spans="41:43" x14ac:dyDescent="0.3">
      <c r="AO2353" s="391"/>
      <c r="AP2353" s="11"/>
      <c r="AQ2353" s="11"/>
    </row>
    <row r="2354" spans="41:43" x14ac:dyDescent="0.3">
      <c r="AO2354" s="391"/>
      <c r="AP2354" s="11"/>
      <c r="AQ2354" s="11"/>
    </row>
    <row r="2355" spans="41:43" x14ac:dyDescent="0.3">
      <c r="AO2355" s="391"/>
      <c r="AP2355" s="11"/>
      <c r="AQ2355" s="11"/>
    </row>
    <row r="2356" spans="41:43" x14ac:dyDescent="0.3">
      <c r="AO2356" s="391"/>
      <c r="AP2356" s="11"/>
      <c r="AQ2356" s="11"/>
    </row>
    <row r="2357" spans="41:43" x14ac:dyDescent="0.3">
      <c r="AO2357" s="391"/>
      <c r="AP2357" s="11"/>
      <c r="AQ2357" s="11"/>
    </row>
    <row r="2358" spans="41:43" x14ac:dyDescent="0.3">
      <c r="AO2358" s="391"/>
      <c r="AP2358" s="11"/>
      <c r="AQ2358" s="11"/>
    </row>
    <row r="2359" spans="41:43" x14ac:dyDescent="0.3">
      <c r="AO2359" s="391"/>
      <c r="AP2359" s="11"/>
      <c r="AQ2359" s="11"/>
    </row>
    <row r="2360" spans="41:43" x14ac:dyDescent="0.3">
      <c r="AO2360" s="391"/>
      <c r="AP2360" s="11"/>
      <c r="AQ2360" s="11"/>
    </row>
    <row r="2361" spans="41:43" x14ac:dyDescent="0.3">
      <c r="AO2361" s="391"/>
      <c r="AP2361" s="11"/>
      <c r="AQ2361" s="11"/>
    </row>
    <row r="2362" spans="41:43" x14ac:dyDescent="0.3">
      <c r="AO2362" s="391"/>
      <c r="AP2362" s="11"/>
      <c r="AQ2362" s="11"/>
    </row>
    <row r="2363" spans="41:43" x14ac:dyDescent="0.3">
      <c r="AO2363" s="391"/>
      <c r="AP2363" s="11"/>
      <c r="AQ2363" s="11"/>
    </row>
    <row r="2364" spans="41:43" x14ac:dyDescent="0.3">
      <c r="AO2364" s="391"/>
      <c r="AP2364" s="11"/>
      <c r="AQ2364" s="11"/>
    </row>
    <row r="2365" spans="41:43" x14ac:dyDescent="0.3">
      <c r="AO2365" s="391"/>
      <c r="AP2365" s="11"/>
      <c r="AQ2365" s="11"/>
    </row>
    <row r="2366" spans="41:43" x14ac:dyDescent="0.3">
      <c r="AO2366" s="391"/>
      <c r="AP2366" s="11"/>
      <c r="AQ2366" s="11"/>
    </row>
    <row r="2367" spans="41:43" x14ac:dyDescent="0.3">
      <c r="AO2367" s="391"/>
      <c r="AP2367" s="11"/>
      <c r="AQ2367" s="11"/>
    </row>
    <row r="2368" spans="41:43" x14ac:dyDescent="0.3">
      <c r="AO2368" s="391"/>
      <c r="AP2368" s="11"/>
      <c r="AQ2368" s="11"/>
    </row>
    <row r="2369" spans="41:43" x14ac:dyDescent="0.3">
      <c r="AO2369" s="391"/>
      <c r="AP2369" s="11"/>
      <c r="AQ2369" s="11"/>
    </row>
    <row r="2370" spans="41:43" x14ac:dyDescent="0.3">
      <c r="AO2370" s="391"/>
      <c r="AP2370" s="11"/>
      <c r="AQ2370" s="11"/>
    </row>
    <row r="2371" spans="41:43" x14ac:dyDescent="0.3">
      <c r="AO2371" s="391"/>
      <c r="AP2371" s="11"/>
      <c r="AQ2371" s="11"/>
    </row>
    <row r="2372" spans="41:43" x14ac:dyDescent="0.3">
      <c r="AO2372" s="391"/>
      <c r="AP2372" s="11"/>
      <c r="AQ2372" s="11"/>
    </row>
    <row r="2373" spans="41:43" x14ac:dyDescent="0.3">
      <c r="AO2373" s="391"/>
      <c r="AP2373" s="11"/>
      <c r="AQ2373" s="11"/>
    </row>
    <row r="2374" spans="41:43" x14ac:dyDescent="0.3">
      <c r="AO2374" s="391"/>
      <c r="AP2374" s="11"/>
      <c r="AQ2374" s="11"/>
    </row>
    <row r="2375" spans="41:43" x14ac:dyDescent="0.3">
      <c r="AO2375" s="391"/>
      <c r="AP2375" s="11"/>
      <c r="AQ2375" s="11"/>
    </row>
    <row r="2376" spans="41:43" x14ac:dyDescent="0.3">
      <c r="AO2376" s="391"/>
      <c r="AP2376" s="11"/>
      <c r="AQ2376" s="11"/>
    </row>
    <row r="2377" spans="41:43" x14ac:dyDescent="0.3">
      <c r="AO2377" s="391"/>
      <c r="AP2377" s="11"/>
      <c r="AQ2377" s="11"/>
    </row>
    <row r="2378" spans="41:43" x14ac:dyDescent="0.3">
      <c r="AO2378" s="391"/>
      <c r="AP2378" s="11"/>
      <c r="AQ2378" s="11"/>
    </row>
    <row r="2379" spans="41:43" x14ac:dyDescent="0.3">
      <c r="AO2379" s="391"/>
      <c r="AP2379" s="11"/>
      <c r="AQ2379" s="11"/>
    </row>
    <row r="2380" spans="41:43" x14ac:dyDescent="0.3">
      <c r="AO2380" s="391"/>
      <c r="AP2380" s="11"/>
      <c r="AQ2380" s="11"/>
    </row>
    <row r="2381" spans="41:43" x14ac:dyDescent="0.3">
      <c r="AO2381" s="391"/>
      <c r="AP2381" s="11"/>
      <c r="AQ2381" s="11"/>
    </row>
    <row r="2382" spans="41:43" x14ac:dyDescent="0.3">
      <c r="AO2382" s="391"/>
      <c r="AP2382" s="11"/>
      <c r="AQ2382" s="11"/>
    </row>
    <row r="2383" spans="41:43" x14ac:dyDescent="0.3">
      <c r="AO2383" s="391"/>
      <c r="AP2383" s="11"/>
      <c r="AQ2383" s="11"/>
    </row>
    <row r="2384" spans="41:43" x14ac:dyDescent="0.3">
      <c r="AO2384" s="391"/>
      <c r="AP2384" s="11"/>
      <c r="AQ2384" s="11"/>
    </row>
    <row r="2385" spans="41:43" x14ac:dyDescent="0.3">
      <c r="AO2385" s="391"/>
      <c r="AP2385" s="11"/>
      <c r="AQ2385" s="11"/>
    </row>
    <row r="2386" spans="41:43" x14ac:dyDescent="0.3">
      <c r="AO2386" s="391"/>
      <c r="AP2386" s="11"/>
      <c r="AQ2386" s="11"/>
    </row>
    <row r="2387" spans="41:43" x14ac:dyDescent="0.3">
      <c r="AO2387" s="391"/>
      <c r="AP2387" s="11"/>
      <c r="AQ2387" s="11"/>
    </row>
    <row r="2388" spans="41:43" x14ac:dyDescent="0.3">
      <c r="AO2388" s="391"/>
      <c r="AP2388" s="11"/>
      <c r="AQ2388" s="11"/>
    </row>
    <row r="2389" spans="41:43" x14ac:dyDescent="0.3">
      <c r="AO2389" s="391"/>
      <c r="AP2389" s="11"/>
      <c r="AQ2389" s="11"/>
    </row>
    <row r="2390" spans="41:43" x14ac:dyDescent="0.3">
      <c r="AO2390" s="391"/>
      <c r="AP2390" s="11"/>
      <c r="AQ2390" s="11"/>
    </row>
    <row r="2391" spans="41:43" x14ac:dyDescent="0.3">
      <c r="AO2391" s="391"/>
      <c r="AP2391" s="11"/>
      <c r="AQ2391" s="11"/>
    </row>
    <row r="2392" spans="41:43" x14ac:dyDescent="0.3">
      <c r="AO2392" s="391"/>
      <c r="AP2392" s="11"/>
      <c r="AQ2392" s="11"/>
    </row>
    <row r="2393" spans="41:43" x14ac:dyDescent="0.3">
      <c r="AO2393" s="391"/>
      <c r="AP2393" s="11"/>
      <c r="AQ2393" s="11"/>
    </row>
    <row r="2394" spans="41:43" x14ac:dyDescent="0.3">
      <c r="AO2394" s="391"/>
      <c r="AP2394" s="11"/>
      <c r="AQ2394" s="11"/>
    </row>
    <row r="2395" spans="41:43" x14ac:dyDescent="0.3">
      <c r="AO2395" s="391"/>
      <c r="AP2395" s="11"/>
      <c r="AQ2395" s="11"/>
    </row>
    <row r="2396" spans="41:43" x14ac:dyDescent="0.3">
      <c r="AO2396" s="391"/>
      <c r="AP2396" s="11"/>
      <c r="AQ2396" s="11"/>
    </row>
    <row r="2397" spans="41:43" x14ac:dyDescent="0.3">
      <c r="AO2397" s="391"/>
      <c r="AP2397" s="11"/>
      <c r="AQ2397" s="11"/>
    </row>
    <row r="2398" spans="41:43" x14ac:dyDescent="0.3">
      <c r="AO2398" s="391"/>
      <c r="AP2398" s="11"/>
      <c r="AQ2398" s="11"/>
    </row>
    <row r="2399" spans="41:43" x14ac:dyDescent="0.3">
      <c r="AO2399" s="391"/>
      <c r="AP2399" s="11"/>
      <c r="AQ2399" s="11"/>
    </row>
    <row r="2400" spans="41:43" x14ac:dyDescent="0.3">
      <c r="AO2400" s="391"/>
      <c r="AP2400" s="11"/>
      <c r="AQ2400" s="11"/>
    </row>
    <row r="2401" spans="41:43" x14ac:dyDescent="0.3">
      <c r="AO2401" s="391"/>
      <c r="AP2401" s="11"/>
      <c r="AQ2401" s="11"/>
    </row>
    <row r="2402" spans="41:43" x14ac:dyDescent="0.3">
      <c r="AO2402" s="391"/>
      <c r="AP2402" s="11"/>
      <c r="AQ2402" s="11"/>
    </row>
    <row r="2403" spans="41:43" x14ac:dyDescent="0.3">
      <c r="AO2403" s="391"/>
      <c r="AP2403" s="11"/>
      <c r="AQ2403" s="11"/>
    </row>
    <row r="2404" spans="41:43" x14ac:dyDescent="0.3">
      <c r="AO2404" s="391"/>
      <c r="AP2404" s="11"/>
      <c r="AQ2404" s="11"/>
    </row>
    <row r="2405" spans="41:43" x14ac:dyDescent="0.3">
      <c r="AO2405" s="391"/>
      <c r="AP2405" s="11"/>
      <c r="AQ2405" s="11"/>
    </row>
    <row r="2406" spans="41:43" x14ac:dyDescent="0.3">
      <c r="AO2406" s="391"/>
      <c r="AP2406" s="11"/>
      <c r="AQ2406" s="11"/>
    </row>
    <row r="2407" spans="41:43" x14ac:dyDescent="0.3">
      <c r="AO2407" s="391"/>
      <c r="AP2407" s="11"/>
      <c r="AQ2407" s="11"/>
    </row>
    <row r="2408" spans="41:43" x14ac:dyDescent="0.3">
      <c r="AO2408" s="391"/>
      <c r="AP2408" s="11"/>
      <c r="AQ2408" s="11"/>
    </row>
    <row r="2409" spans="41:43" x14ac:dyDescent="0.3">
      <c r="AO2409" s="391"/>
      <c r="AP2409" s="11"/>
      <c r="AQ2409" s="11"/>
    </row>
    <row r="2410" spans="41:43" x14ac:dyDescent="0.3">
      <c r="AO2410" s="391"/>
      <c r="AP2410" s="11"/>
      <c r="AQ2410" s="11"/>
    </row>
    <row r="2411" spans="41:43" x14ac:dyDescent="0.3">
      <c r="AO2411" s="391"/>
      <c r="AP2411" s="11"/>
      <c r="AQ2411" s="11"/>
    </row>
    <row r="2412" spans="41:43" x14ac:dyDescent="0.3">
      <c r="AO2412" s="391"/>
      <c r="AP2412" s="11"/>
      <c r="AQ2412" s="11"/>
    </row>
    <row r="2413" spans="41:43" x14ac:dyDescent="0.3">
      <c r="AO2413" s="391"/>
      <c r="AP2413" s="11"/>
      <c r="AQ2413" s="11"/>
    </row>
    <row r="2414" spans="41:43" x14ac:dyDescent="0.3">
      <c r="AO2414" s="391"/>
      <c r="AP2414" s="11"/>
      <c r="AQ2414" s="11"/>
    </row>
    <row r="2415" spans="41:43" x14ac:dyDescent="0.3">
      <c r="AO2415" s="391"/>
      <c r="AP2415" s="11"/>
      <c r="AQ2415" s="11"/>
    </row>
    <row r="2416" spans="41:43" x14ac:dyDescent="0.3">
      <c r="AO2416" s="391"/>
      <c r="AP2416" s="11"/>
      <c r="AQ2416" s="11"/>
    </row>
    <row r="2417" spans="41:43" x14ac:dyDescent="0.3">
      <c r="AO2417" s="391"/>
      <c r="AP2417" s="11"/>
      <c r="AQ2417" s="11"/>
    </row>
    <row r="2418" spans="41:43" x14ac:dyDescent="0.3">
      <c r="AO2418" s="391"/>
      <c r="AP2418" s="11"/>
      <c r="AQ2418" s="11"/>
    </row>
    <row r="2419" spans="41:43" x14ac:dyDescent="0.3">
      <c r="AO2419" s="391"/>
      <c r="AP2419" s="11"/>
      <c r="AQ2419" s="11"/>
    </row>
    <row r="2420" spans="41:43" x14ac:dyDescent="0.3">
      <c r="AO2420" s="391"/>
      <c r="AP2420" s="11"/>
      <c r="AQ2420" s="11"/>
    </row>
    <row r="2421" spans="41:43" x14ac:dyDescent="0.3">
      <c r="AO2421" s="391"/>
      <c r="AP2421" s="11"/>
      <c r="AQ2421" s="11"/>
    </row>
    <row r="2422" spans="41:43" x14ac:dyDescent="0.3">
      <c r="AO2422" s="391"/>
      <c r="AP2422" s="11"/>
      <c r="AQ2422" s="11"/>
    </row>
    <row r="2423" spans="41:43" x14ac:dyDescent="0.3">
      <c r="AO2423" s="391"/>
      <c r="AP2423" s="11"/>
      <c r="AQ2423" s="11"/>
    </row>
    <row r="2424" spans="41:43" x14ac:dyDescent="0.3">
      <c r="AO2424" s="391"/>
      <c r="AP2424" s="11"/>
      <c r="AQ2424" s="11"/>
    </row>
    <row r="2425" spans="41:43" x14ac:dyDescent="0.3">
      <c r="AO2425" s="391"/>
      <c r="AP2425" s="11"/>
      <c r="AQ2425" s="11"/>
    </row>
    <row r="2426" spans="41:43" x14ac:dyDescent="0.3">
      <c r="AO2426" s="391"/>
      <c r="AP2426" s="11"/>
      <c r="AQ2426" s="11"/>
    </row>
    <row r="2427" spans="41:43" x14ac:dyDescent="0.3">
      <c r="AO2427" s="391"/>
      <c r="AP2427" s="11"/>
      <c r="AQ2427" s="11"/>
    </row>
    <row r="2428" spans="41:43" x14ac:dyDescent="0.3">
      <c r="AO2428" s="391"/>
      <c r="AP2428" s="11"/>
      <c r="AQ2428" s="11"/>
    </row>
    <row r="2429" spans="41:43" x14ac:dyDescent="0.3">
      <c r="AO2429" s="391"/>
      <c r="AP2429" s="11"/>
      <c r="AQ2429" s="11"/>
    </row>
    <row r="2430" spans="41:43" x14ac:dyDescent="0.3">
      <c r="AO2430" s="391"/>
      <c r="AP2430" s="11"/>
      <c r="AQ2430" s="11"/>
    </row>
    <row r="2431" spans="41:43" x14ac:dyDescent="0.3">
      <c r="AO2431" s="391"/>
      <c r="AP2431" s="11"/>
      <c r="AQ2431" s="11"/>
    </row>
    <row r="2432" spans="41:43" x14ac:dyDescent="0.3">
      <c r="AO2432" s="391"/>
      <c r="AP2432" s="11"/>
      <c r="AQ2432" s="11"/>
    </row>
    <row r="2433" spans="41:43" x14ac:dyDescent="0.3">
      <c r="AO2433" s="391"/>
      <c r="AP2433" s="11"/>
      <c r="AQ2433" s="11"/>
    </row>
    <row r="2434" spans="41:43" x14ac:dyDescent="0.3">
      <c r="AO2434" s="391"/>
      <c r="AP2434" s="11"/>
      <c r="AQ2434" s="11"/>
    </row>
    <row r="2435" spans="41:43" x14ac:dyDescent="0.3">
      <c r="AO2435" s="391"/>
      <c r="AP2435" s="11"/>
      <c r="AQ2435" s="11"/>
    </row>
    <row r="2436" spans="41:43" x14ac:dyDescent="0.3">
      <c r="AO2436" s="391"/>
      <c r="AP2436" s="11"/>
      <c r="AQ2436" s="11"/>
    </row>
    <row r="2437" spans="41:43" x14ac:dyDescent="0.3">
      <c r="AO2437" s="391"/>
      <c r="AP2437" s="11"/>
      <c r="AQ2437" s="11"/>
    </row>
    <row r="2438" spans="41:43" x14ac:dyDescent="0.3">
      <c r="AO2438" s="391"/>
      <c r="AP2438" s="11"/>
      <c r="AQ2438" s="11"/>
    </row>
    <row r="2439" spans="41:43" x14ac:dyDescent="0.3">
      <c r="AO2439" s="391"/>
      <c r="AP2439" s="11"/>
      <c r="AQ2439" s="11"/>
    </row>
    <row r="2440" spans="41:43" x14ac:dyDescent="0.3">
      <c r="AO2440" s="391"/>
      <c r="AP2440" s="11"/>
      <c r="AQ2440" s="11"/>
    </row>
    <row r="2441" spans="41:43" x14ac:dyDescent="0.3">
      <c r="AO2441" s="391"/>
      <c r="AP2441" s="11"/>
      <c r="AQ2441" s="11"/>
    </row>
    <row r="2442" spans="41:43" x14ac:dyDescent="0.3">
      <c r="AO2442" s="391"/>
      <c r="AP2442" s="11"/>
      <c r="AQ2442" s="11"/>
    </row>
    <row r="2443" spans="41:43" x14ac:dyDescent="0.3">
      <c r="AO2443" s="391"/>
      <c r="AP2443" s="11"/>
      <c r="AQ2443" s="11"/>
    </row>
    <row r="2444" spans="41:43" x14ac:dyDescent="0.3">
      <c r="AO2444" s="391"/>
      <c r="AP2444" s="11"/>
      <c r="AQ2444" s="11"/>
    </row>
    <row r="2445" spans="41:43" x14ac:dyDescent="0.3">
      <c r="AO2445" s="391"/>
      <c r="AP2445" s="11"/>
      <c r="AQ2445" s="11"/>
    </row>
    <row r="2446" spans="41:43" x14ac:dyDescent="0.3">
      <c r="AO2446" s="391"/>
      <c r="AP2446" s="11"/>
      <c r="AQ2446" s="11"/>
    </row>
    <row r="2447" spans="41:43" x14ac:dyDescent="0.3">
      <c r="AO2447" s="391"/>
      <c r="AP2447" s="11"/>
      <c r="AQ2447" s="11"/>
    </row>
    <row r="2448" spans="41:43" x14ac:dyDescent="0.3">
      <c r="AO2448" s="391"/>
      <c r="AP2448" s="11"/>
      <c r="AQ2448" s="11"/>
    </row>
    <row r="2449" spans="41:43" x14ac:dyDescent="0.3">
      <c r="AO2449" s="391"/>
      <c r="AP2449" s="11"/>
      <c r="AQ2449" s="11"/>
    </row>
    <row r="2450" spans="41:43" x14ac:dyDescent="0.3">
      <c r="AO2450" s="391"/>
      <c r="AP2450" s="11"/>
      <c r="AQ2450" s="11"/>
    </row>
    <row r="2451" spans="41:43" x14ac:dyDescent="0.3">
      <c r="AO2451" s="391"/>
      <c r="AP2451" s="11"/>
      <c r="AQ2451" s="11"/>
    </row>
    <row r="2452" spans="41:43" x14ac:dyDescent="0.3">
      <c r="AO2452" s="391"/>
      <c r="AP2452" s="11"/>
      <c r="AQ2452" s="11"/>
    </row>
    <row r="2453" spans="41:43" x14ac:dyDescent="0.3">
      <c r="AO2453" s="391"/>
      <c r="AP2453" s="11"/>
      <c r="AQ2453" s="11"/>
    </row>
    <row r="2454" spans="41:43" x14ac:dyDescent="0.3">
      <c r="AO2454" s="391"/>
      <c r="AP2454" s="11"/>
      <c r="AQ2454" s="11"/>
    </row>
    <row r="2455" spans="41:43" x14ac:dyDescent="0.3">
      <c r="AO2455" s="391"/>
      <c r="AP2455" s="11"/>
      <c r="AQ2455" s="11"/>
    </row>
    <row r="2456" spans="41:43" x14ac:dyDescent="0.3">
      <c r="AO2456" s="391"/>
      <c r="AP2456" s="11"/>
      <c r="AQ2456" s="11"/>
    </row>
    <row r="2457" spans="41:43" x14ac:dyDescent="0.3">
      <c r="AO2457" s="391"/>
      <c r="AP2457" s="11"/>
      <c r="AQ2457" s="11"/>
    </row>
    <row r="2458" spans="41:43" x14ac:dyDescent="0.3">
      <c r="AO2458" s="391"/>
      <c r="AP2458" s="11"/>
      <c r="AQ2458" s="11"/>
    </row>
    <row r="2459" spans="41:43" x14ac:dyDescent="0.3">
      <c r="AO2459" s="391"/>
      <c r="AP2459" s="11"/>
      <c r="AQ2459" s="11"/>
    </row>
    <row r="2460" spans="41:43" x14ac:dyDescent="0.3">
      <c r="AO2460" s="391"/>
      <c r="AP2460" s="11"/>
      <c r="AQ2460" s="11"/>
    </row>
    <row r="2461" spans="41:43" x14ac:dyDescent="0.3">
      <c r="AO2461" s="391"/>
      <c r="AP2461" s="11"/>
      <c r="AQ2461" s="11"/>
    </row>
    <row r="2462" spans="41:43" x14ac:dyDescent="0.3">
      <c r="AO2462" s="391"/>
      <c r="AP2462" s="11"/>
      <c r="AQ2462" s="11"/>
    </row>
    <row r="2463" spans="41:43" x14ac:dyDescent="0.3">
      <c r="AO2463" s="391"/>
      <c r="AP2463" s="11"/>
      <c r="AQ2463" s="11"/>
    </row>
    <row r="2464" spans="41:43" x14ac:dyDescent="0.3">
      <c r="AO2464" s="391"/>
      <c r="AP2464" s="11"/>
      <c r="AQ2464" s="11"/>
    </row>
    <row r="2465" spans="41:43" x14ac:dyDescent="0.3">
      <c r="AO2465" s="391"/>
      <c r="AP2465" s="11"/>
      <c r="AQ2465" s="11"/>
    </row>
    <row r="2466" spans="41:43" x14ac:dyDescent="0.3">
      <c r="AO2466" s="391"/>
      <c r="AP2466" s="11"/>
      <c r="AQ2466" s="11"/>
    </row>
    <row r="2467" spans="41:43" x14ac:dyDescent="0.3">
      <c r="AO2467" s="391"/>
      <c r="AP2467" s="11"/>
      <c r="AQ2467" s="11"/>
    </row>
    <row r="2468" spans="41:43" x14ac:dyDescent="0.3">
      <c r="AO2468" s="391"/>
      <c r="AP2468" s="11"/>
      <c r="AQ2468" s="11"/>
    </row>
    <row r="2469" spans="41:43" x14ac:dyDescent="0.3">
      <c r="AO2469" s="391"/>
      <c r="AP2469" s="11"/>
      <c r="AQ2469" s="11"/>
    </row>
    <row r="2470" spans="41:43" x14ac:dyDescent="0.3">
      <c r="AO2470" s="391"/>
      <c r="AP2470" s="11"/>
      <c r="AQ2470" s="11"/>
    </row>
    <row r="2471" spans="41:43" x14ac:dyDescent="0.3">
      <c r="AO2471" s="391"/>
      <c r="AP2471" s="11"/>
      <c r="AQ2471" s="11"/>
    </row>
    <row r="2472" spans="41:43" x14ac:dyDescent="0.3">
      <c r="AO2472" s="391"/>
      <c r="AP2472" s="11"/>
      <c r="AQ2472" s="11"/>
    </row>
    <row r="2473" spans="41:43" x14ac:dyDescent="0.3">
      <c r="AO2473" s="391"/>
      <c r="AP2473" s="11"/>
      <c r="AQ2473" s="11"/>
    </row>
    <row r="2474" spans="41:43" x14ac:dyDescent="0.3">
      <c r="AO2474" s="391"/>
      <c r="AP2474" s="11"/>
      <c r="AQ2474" s="11"/>
    </row>
    <row r="2475" spans="41:43" x14ac:dyDescent="0.3">
      <c r="AO2475" s="391"/>
      <c r="AP2475" s="11"/>
      <c r="AQ2475" s="11"/>
    </row>
    <row r="2476" spans="41:43" x14ac:dyDescent="0.3">
      <c r="AO2476" s="391"/>
      <c r="AP2476" s="11"/>
      <c r="AQ2476" s="11"/>
    </row>
    <row r="2477" spans="41:43" x14ac:dyDescent="0.3">
      <c r="AO2477" s="391"/>
      <c r="AP2477" s="11"/>
      <c r="AQ2477" s="11"/>
    </row>
    <row r="2478" spans="41:43" x14ac:dyDescent="0.3">
      <c r="AO2478" s="391"/>
      <c r="AP2478" s="11"/>
      <c r="AQ2478" s="11"/>
    </row>
    <row r="2479" spans="41:43" x14ac:dyDescent="0.3">
      <c r="AO2479" s="391"/>
      <c r="AP2479" s="11"/>
      <c r="AQ2479" s="11"/>
    </row>
    <row r="2480" spans="41:43" x14ac:dyDescent="0.3">
      <c r="AO2480" s="391"/>
      <c r="AP2480" s="11"/>
      <c r="AQ2480" s="11"/>
    </row>
    <row r="2481" spans="41:43" x14ac:dyDescent="0.3">
      <c r="AO2481" s="391"/>
      <c r="AP2481" s="11"/>
      <c r="AQ2481" s="11"/>
    </row>
    <row r="2482" spans="41:43" x14ac:dyDescent="0.3">
      <c r="AO2482" s="391"/>
      <c r="AP2482" s="11"/>
      <c r="AQ2482" s="11"/>
    </row>
    <row r="2483" spans="41:43" x14ac:dyDescent="0.3">
      <c r="AO2483" s="391"/>
      <c r="AP2483" s="11"/>
      <c r="AQ2483" s="11"/>
    </row>
    <row r="2484" spans="41:43" x14ac:dyDescent="0.3">
      <c r="AO2484" s="391"/>
      <c r="AP2484" s="11"/>
      <c r="AQ2484" s="11"/>
    </row>
    <row r="2485" spans="41:43" x14ac:dyDescent="0.3">
      <c r="AO2485" s="391"/>
      <c r="AP2485" s="11"/>
      <c r="AQ2485" s="11"/>
    </row>
    <row r="2486" spans="41:43" x14ac:dyDescent="0.3">
      <c r="AO2486" s="391"/>
      <c r="AP2486" s="11"/>
      <c r="AQ2486" s="11"/>
    </row>
    <row r="2487" spans="41:43" x14ac:dyDescent="0.3">
      <c r="AO2487" s="391"/>
      <c r="AP2487" s="11"/>
      <c r="AQ2487" s="11"/>
    </row>
    <row r="2488" spans="41:43" x14ac:dyDescent="0.3">
      <c r="AO2488" s="391"/>
      <c r="AP2488" s="11"/>
      <c r="AQ2488" s="11"/>
    </row>
    <row r="2489" spans="41:43" x14ac:dyDescent="0.3">
      <c r="AO2489" s="391"/>
      <c r="AP2489" s="11"/>
      <c r="AQ2489" s="11"/>
    </row>
    <row r="2490" spans="41:43" x14ac:dyDescent="0.3">
      <c r="AO2490" s="391"/>
      <c r="AP2490" s="11"/>
      <c r="AQ2490" s="11"/>
    </row>
    <row r="2491" spans="41:43" x14ac:dyDescent="0.3">
      <c r="AO2491" s="391"/>
      <c r="AP2491" s="11"/>
      <c r="AQ2491" s="11"/>
    </row>
    <row r="2492" spans="41:43" x14ac:dyDescent="0.3">
      <c r="AO2492" s="391"/>
      <c r="AP2492" s="11"/>
      <c r="AQ2492" s="11"/>
    </row>
    <row r="2493" spans="41:43" x14ac:dyDescent="0.3">
      <c r="AO2493" s="391"/>
      <c r="AP2493" s="11"/>
      <c r="AQ2493" s="11"/>
    </row>
    <row r="2494" spans="41:43" x14ac:dyDescent="0.3">
      <c r="AO2494" s="391"/>
      <c r="AP2494" s="11"/>
      <c r="AQ2494" s="11"/>
    </row>
    <row r="2495" spans="41:43" x14ac:dyDescent="0.3">
      <c r="AO2495" s="391"/>
      <c r="AP2495" s="11"/>
      <c r="AQ2495" s="11"/>
    </row>
    <row r="2496" spans="41:43" x14ac:dyDescent="0.3">
      <c r="AO2496" s="391"/>
      <c r="AP2496" s="11"/>
      <c r="AQ2496" s="11"/>
    </row>
    <row r="2497" spans="41:43" x14ac:dyDescent="0.3">
      <c r="AO2497" s="391"/>
      <c r="AP2497" s="11"/>
      <c r="AQ2497" s="11"/>
    </row>
    <row r="2498" spans="41:43" x14ac:dyDescent="0.3">
      <c r="AO2498" s="391"/>
      <c r="AP2498" s="11"/>
      <c r="AQ2498" s="11"/>
    </row>
    <row r="2499" spans="41:43" x14ac:dyDescent="0.3">
      <c r="AO2499" s="391"/>
      <c r="AP2499" s="11"/>
      <c r="AQ2499" s="11"/>
    </row>
    <row r="2500" spans="41:43" x14ac:dyDescent="0.3">
      <c r="AO2500" s="391"/>
      <c r="AP2500" s="11"/>
      <c r="AQ2500" s="11"/>
    </row>
    <row r="2501" spans="41:43" x14ac:dyDescent="0.3">
      <c r="AO2501" s="391"/>
      <c r="AP2501" s="11"/>
      <c r="AQ2501" s="11"/>
    </row>
    <row r="2502" spans="41:43" x14ac:dyDescent="0.3">
      <c r="AO2502" s="391"/>
      <c r="AP2502" s="11"/>
      <c r="AQ2502" s="11"/>
    </row>
    <row r="2503" spans="41:43" x14ac:dyDescent="0.3">
      <c r="AO2503" s="391"/>
      <c r="AP2503" s="11"/>
      <c r="AQ2503" s="11"/>
    </row>
    <row r="2504" spans="41:43" x14ac:dyDescent="0.3">
      <c r="AO2504" s="391"/>
      <c r="AP2504" s="11"/>
      <c r="AQ2504" s="11"/>
    </row>
    <row r="2505" spans="41:43" x14ac:dyDescent="0.3">
      <c r="AO2505" s="391"/>
      <c r="AP2505" s="11"/>
      <c r="AQ2505" s="11"/>
    </row>
    <row r="2506" spans="41:43" x14ac:dyDescent="0.3">
      <c r="AO2506" s="391"/>
      <c r="AP2506" s="11"/>
      <c r="AQ2506" s="11"/>
    </row>
    <row r="2507" spans="41:43" x14ac:dyDescent="0.3">
      <c r="AO2507" s="391"/>
      <c r="AP2507" s="11"/>
      <c r="AQ2507" s="11"/>
    </row>
    <row r="2508" spans="41:43" x14ac:dyDescent="0.3">
      <c r="AO2508" s="391"/>
      <c r="AP2508" s="11"/>
      <c r="AQ2508" s="11"/>
    </row>
    <row r="2509" spans="41:43" x14ac:dyDescent="0.3">
      <c r="AO2509" s="391"/>
      <c r="AP2509" s="11"/>
      <c r="AQ2509" s="11"/>
    </row>
    <row r="2510" spans="41:43" x14ac:dyDescent="0.3">
      <c r="AO2510" s="391"/>
      <c r="AP2510" s="11"/>
      <c r="AQ2510" s="11"/>
    </row>
    <row r="2511" spans="41:43" x14ac:dyDescent="0.3">
      <c r="AO2511" s="391"/>
      <c r="AP2511" s="11"/>
      <c r="AQ2511" s="11"/>
    </row>
    <row r="2512" spans="41:43" x14ac:dyDescent="0.3">
      <c r="AO2512" s="391"/>
      <c r="AP2512" s="11"/>
      <c r="AQ2512" s="11"/>
    </row>
    <row r="2513" spans="41:43" x14ac:dyDescent="0.3">
      <c r="AO2513" s="391"/>
      <c r="AP2513" s="11"/>
      <c r="AQ2513" s="11"/>
    </row>
    <row r="2514" spans="41:43" x14ac:dyDescent="0.3">
      <c r="AO2514" s="391"/>
      <c r="AP2514" s="11"/>
      <c r="AQ2514" s="11"/>
    </row>
    <row r="2515" spans="41:43" x14ac:dyDescent="0.3">
      <c r="AO2515" s="391"/>
      <c r="AP2515" s="11"/>
      <c r="AQ2515" s="11"/>
    </row>
    <row r="2516" spans="41:43" x14ac:dyDescent="0.3">
      <c r="AO2516" s="391"/>
      <c r="AP2516" s="11"/>
      <c r="AQ2516" s="11"/>
    </row>
    <row r="2517" spans="41:43" x14ac:dyDescent="0.3">
      <c r="AO2517" s="391"/>
      <c r="AP2517" s="11"/>
      <c r="AQ2517" s="11"/>
    </row>
    <row r="2518" spans="41:43" x14ac:dyDescent="0.3">
      <c r="AO2518" s="391"/>
      <c r="AP2518" s="11"/>
      <c r="AQ2518" s="11"/>
    </row>
    <row r="2519" spans="41:43" x14ac:dyDescent="0.3">
      <c r="AO2519" s="391"/>
      <c r="AP2519" s="11"/>
      <c r="AQ2519" s="11"/>
    </row>
    <row r="2520" spans="41:43" x14ac:dyDescent="0.3">
      <c r="AO2520" s="391"/>
      <c r="AP2520" s="11"/>
      <c r="AQ2520" s="11"/>
    </row>
    <row r="2521" spans="41:43" x14ac:dyDescent="0.3">
      <c r="AO2521" s="391"/>
      <c r="AP2521" s="11"/>
      <c r="AQ2521" s="11"/>
    </row>
    <row r="2522" spans="41:43" x14ac:dyDescent="0.3">
      <c r="AO2522" s="391"/>
      <c r="AP2522" s="11"/>
      <c r="AQ2522" s="11"/>
    </row>
    <row r="2523" spans="41:43" x14ac:dyDescent="0.3">
      <c r="AO2523" s="391"/>
      <c r="AP2523" s="11"/>
      <c r="AQ2523" s="11"/>
    </row>
    <row r="2524" spans="41:43" x14ac:dyDescent="0.3">
      <c r="AO2524" s="391"/>
      <c r="AP2524" s="11"/>
      <c r="AQ2524" s="11"/>
    </row>
    <row r="2525" spans="41:43" x14ac:dyDescent="0.3">
      <c r="AO2525" s="391"/>
      <c r="AP2525" s="11"/>
      <c r="AQ2525" s="11"/>
    </row>
    <row r="2526" spans="41:43" x14ac:dyDescent="0.3">
      <c r="AO2526" s="391"/>
      <c r="AP2526" s="11"/>
      <c r="AQ2526" s="11"/>
    </row>
    <row r="2527" spans="41:43" x14ac:dyDescent="0.3">
      <c r="AO2527" s="391"/>
      <c r="AP2527" s="11"/>
      <c r="AQ2527" s="11"/>
    </row>
    <row r="2528" spans="41:43" x14ac:dyDescent="0.3">
      <c r="AO2528" s="391"/>
      <c r="AP2528" s="11"/>
      <c r="AQ2528" s="11"/>
    </row>
    <row r="2529" spans="41:43" x14ac:dyDescent="0.3">
      <c r="AO2529" s="391"/>
      <c r="AP2529" s="11"/>
      <c r="AQ2529" s="11"/>
    </row>
    <row r="2530" spans="41:43" x14ac:dyDescent="0.3">
      <c r="AO2530" s="391"/>
      <c r="AP2530" s="11"/>
      <c r="AQ2530" s="11"/>
    </row>
    <row r="2531" spans="41:43" x14ac:dyDescent="0.3">
      <c r="AO2531" s="391"/>
      <c r="AP2531" s="11"/>
      <c r="AQ2531" s="11"/>
    </row>
    <row r="2532" spans="41:43" x14ac:dyDescent="0.3">
      <c r="AO2532" s="391"/>
      <c r="AP2532" s="11"/>
      <c r="AQ2532" s="11"/>
    </row>
    <row r="2533" spans="41:43" x14ac:dyDescent="0.3">
      <c r="AO2533" s="391"/>
      <c r="AP2533" s="11"/>
      <c r="AQ2533" s="11"/>
    </row>
    <row r="2534" spans="41:43" x14ac:dyDescent="0.3">
      <c r="AO2534" s="391"/>
      <c r="AP2534" s="11"/>
      <c r="AQ2534" s="11"/>
    </row>
    <row r="2535" spans="41:43" x14ac:dyDescent="0.3">
      <c r="AO2535" s="391"/>
      <c r="AP2535" s="11"/>
      <c r="AQ2535" s="11"/>
    </row>
    <row r="2536" spans="41:43" x14ac:dyDescent="0.3">
      <c r="AO2536" s="391"/>
      <c r="AP2536" s="11"/>
      <c r="AQ2536" s="11"/>
    </row>
    <row r="2537" spans="41:43" x14ac:dyDescent="0.3">
      <c r="AO2537" s="391"/>
      <c r="AP2537" s="11"/>
      <c r="AQ2537" s="11"/>
    </row>
    <row r="2538" spans="41:43" x14ac:dyDescent="0.3">
      <c r="AO2538" s="391"/>
      <c r="AP2538" s="11"/>
      <c r="AQ2538" s="11"/>
    </row>
    <row r="2539" spans="41:43" x14ac:dyDescent="0.3">
      <c r="AO2539" s="391"/>
      <c r="AP2539" s="11"/>
      <c r="AQ2539" s="11"/>
    </row>
    <row r="2540" spans="41:43" x14ac:dyDescent="0.3">
      <c r="AO2540" s="391"/>
      <c r="AP2540" s="11"/>
      <c r="AQ2540" s="11"/>
    </row>
    <row r="2541" spans="41:43" x14ac:dyDescent="0.3">
      <c r="AO2541" s="391"/>
      <c r="AP2541" s="11"/>
      <c r="AQ2541" s="11"/>
    </row>
    <row r="2542" spans="41:43" x14ac:dyDescent="0.3">
      <c r="AO2542" s="391"/>
      <c r="AP2542" s="11"/>
      <c r="AQ2542" s="11"/>
    </row>
    <row r="2543" spans="41:43" x14ac:dyDescent="0.3">
      <c r="AO2543" s="391"/>
      <c r="AP2543" s="11"/>
      <c r="AQ2543" s="11"/>
    </row>
    <row r="2544" spans="41:43" x14ac:dyDescent="0.3">
      <c r="AO2544" s="391"/>
      <c r="AP2544" s="11"/>
      <c r="AQ2544" s="11"/>
    </row>
    <row r="2545" spans="41:43" x14ac:dyDescent="0.3">
      <c r="AO2545" s="391"/>
      <c r="AP2545" s="11"/>
      <c r="AQ2545" s="11"/>
    </row>
    <row r="2546" spans="41:43" x14ac:dyDescent="0.3">
      <c r="AO2546" s="391"/>
      <c r="AP2546" s="11"/>
      <c r="AQ2546" s="11"/>
    </row>
    <row r="2547" spans="41:43" x14ac:dyDescent="0.3">
      <c r="AO2547" s="391"/>
      <c r="AP2547" s="11"/>
      <c r="AQ2547" s="11"/>
    </row>
    <row r="2548" spans="41:43" x14ac:dyDescent="0.3">
      <c r="AO2548" s="391"/>
      <c r="AP2548" s="11"/>
      <c r="AQ2548" s="11"/>
    </row>
    <row r="2549" spans="41:43" x14ac:dyDescent="0.3">
      <c r="AO2549" s="391"/>
      <c r="AP2549" s="11"/>
      <c r="AQ2549" s="11"/>
    </row>
    <row r="2550" spans="41:43" x14ac:dyDescent="0.3">
      <c r="AO2550" s="391"/>
      <c r="AP2550" s="11"/>
      <c r="AQ2550" s="11"/>
    </row>
    <row r="2551" spans="41:43" x14ac:dyDescent="0.3">
      <c r="AO2551" s="391"/>
      <c r="AP2551" s="11"/>
      <c r="AQ2551" s="11"/>
    </row>
    <row r="2552" spans="41:43" x14ac:dyDescent="0.3">
      <c r="AO2552" s="391"/>
      <c r="AP2552" s="11"/>
      <c r="AQ2552" s="11"/>
    </row>
    <row r="2553" spans="41:43" x14ac:dyDescent="0.3">
      <c r="AO2553" s="391"/>
      <c r="AP2553" s="11"/>
      <c r="AQ2553" s="11"/>
    </row>
    <row r="2554" spans="41:43" x14ac:dyDescent="0.3">
      <c r="AO2554" s="391"/>
      <c r="AP2554" s="11"/>
      <c r="AQ2554" s="11"/>
    </row>
    <row r="2555" spans="41:43" x14ac:dyDescent="0.3">
      <c r="AO2555" s="391"/>
      <c r="AP2555" s="11"/>
      <c r="AQ2555" s="11"/>
    </row>
    <row r="2556" spans="41:43" x14ac:dyDescent="0.3">
      <c r="AO2556" s="391"/>
      <c r="AP2556" s="11"/>
      <c r="AQ2556" s="11"/>
    </row>
    <row r="2557" spans="41:43" x14ac:dyDescent="0.3">
      <c r="AO2557" s="391"/>
      <c r="AP2557" s="11"/>
      <c r="AQ2557" s="11"/>
    </row>
    <row r="2558" spans="41:43" x14ac:dyDescent="0.3">
      <c r="AO2558" s="391"/>
      <c r="AP2558" s="11"/>
      <c r="AQ2558" s="11"/>
    </row>
    <row r="2559" spans="41:43" x14ac:dyDescent="0.3">
      <c r="AO2559" s="391"/>
      <c r="AP2559" s="11"/>
      <c r="AQ2559" s="11"/>
    </row>
    <row r="2560" spans="41:43" x14ac:dyDescent="0.3">
      <c r="AO2560" s="391"/>
      <c r="AP2560" s="11"/>
      <c r="AQ2560" s="11"/>
    </row>
    <row r="2561" spans="41:43" x14ac:dyDescent="0.3">
      <c r="AO2561" s="391"/>
      <c r="AP2561" s="11"/>
      <c r="AQ2561" s="11"/>
    </row>
    <row r="2562" spans="41:43" x14ac:dyDescent="0.3">
      <c r="AO2562" s="391"/>
      <c r="AP2562" s="11"/>
      <c r="AQ2562" s="11"/>
    </row>
    <row r="2563" spans="41:43" x14ac:dyDescent="0.3">
      <c r="AO2563" s="391"/>
      <c r="AP2563" s="11"/>
      <c r="AQ2563" s="11"/>
    </row>
    <row r="2564" spans="41:43" x14ac:dyDescent="0.3">
      <c r="AO2564" s="391"/>
      <c r="AP2564" s="11"/>
      <c r="AQ2564" s="11"/>
    </row>
    <row r="2565" spans="41:43" x14ac:dyDescent="0.3">
      <c r="AO2565" s="391"/>
      <c r="AP2565" s="11"/>
      <c r="AQ2565" s="11"/>
    </row>
    <row r="2566" spans="41:43" x14ac:dyDescent="0.3">
      <c r="AO2566" s="391"/>
      <c r="AP2566" s="11"/>
      <c r="AQ2566" s="11"/>
    </row>
    <row r="2567" spans="41:43" x14ac:dyDescent="0.3">
      <c r="AO2567" s="391"/>
      <c r="AP2567" s="11"/>
      <c r="AQ2567" s="11"/>
    </row>
    <row r="2568" spans="41:43" x14ac:dyDescent="0.3">
      <c r="AO2568" s="391"/>
      <c r="AP2568" s="11"/>
      <c r="AQ2568" s="11"/>
    </row>
    <row r="2569" spans="41:43" x14ac:dyDescent="0.3">
      <c r="AO2569" s="391"/>
      <c r="AP2569" s="11"/>
      <c r="AQ2569" s="11"/>
    </row>
    <row r="2570" spans="41:43" x14ac:dyDescent="0.3">
      <c r="AO2570" s="391"/>
      <c r="AP2570" s="11"/>
      <c r="AQ2570" s="11"/>
    </row>
    <row r="2571" spans="41:43" x14ac:dyDescent="0.3">
      <c r="AO2571" s="391"/>
      <c r="AP2571" s="11"/>
      <c r="AQ2571" s="11"/>
    </row>
    <row r="2572" spans="41:43" x14ac:dyDescent="0.3">
      <c r="AO2572" s="391"/>
      <c r="AP2572" s="11"/>
      <c r="AQ2572" s="11"/>
    </row>
    <row r="2573" spans="41:43" x14ac:dyDescent="0.3">
      <c r="AO2573" s="391"/>
      <c r="AP2573" s="11"/>
      <c r="AQ2573" s="11"/>
    </row>
    <row r="2574" spans="41:43" x14ac:dyDescent="0.3">
      <c r="AO2574" s="391"/>
      <c r="AP2574" s="11"/>
      <c r="AQ2574" s="11"/>
    </row>
    <row r="2575" spans="41:43" x14ac:dyDescent="0.3">
      <c r="AO2575" s="391"/>
      <c r="AP2575" s="11"/>
      <c r="AQ2575" s="11"/>
    </row>
    <row r="2576" spans="41:43" x14ac:dyDescent="0.3">
      <c r="AO2576" s="391"/>
      <c r="AP2576" s="11"/>
      <c r="AQ2576" s="11"/>
    </row>
    <row r="2577" spans="41:43" x14ac:dyDescent="0.3">
      <c r="AO2577" s="391"/>
      <c r="AP2577" s="11"/>
      <c r="AQ2577" s="11"/>
    </row>
    <row r="2578" spans="41:43" x14ac:dyDescent="0.3">
      <c r="AO2578" s="391"/>
      <c r="AP2578" s="11"/>
      <c r="AQ2578" s="11"/>
    </row>
    <row r="2579" spans="41:43" x14ac:dyDescent="0.3">
      <c r="AO2579" s="391"/>
      <c r="AP2579" s="11"/>
      <c r="AQ2579" s="11"/>
    </row>
    <row r="2580" spans="41:43" x14ac:dyDescent="0.3">
      <c r="AO2580" s="391"/>
      <c r="AP2580" s="11"/>
      <c r="AQ2580" s="11"/>
    </row>
    <row r="2581" spans="41:43" x14ac:dyDescent="0.3">
      <c r="AO2581" s="391"/>
      <c r="AP2581" s="11"/>
      <c r="AQ2581" s="11"/>
    </row>
    <row r="2582" spans="41:43" x14ac:dyDescent="0.3">
      <c r="AO2582" s="391"/>
      <c r="AP2582" s="11"/>
      <c r="AQ2582" s="11"/>
    </row>
    <row r="2583" spans="41:43" x14ac:dyDescent="0.3">
      <c r="AO2583" s="391"/>
      <c r="AP2583" s="11"/>
      <c r="AQ2583" s="11"/>
    </row>
    <row r="2584" spans="41:43" x14ac:dyDescent="0.3">
      <c r="AO2584" s="391"/>
      <c r="AP2584" s="11"/>
      <c r="AQ2584" s="11"/>
    </row>
    <row r="2585" spans="41:43" x14ac:dyDescent="0.3">
      <c r="AO2585" s="391"/>
      <c r="AP2585" s="11"/>
      <c r="AQ2585" s="11"/>
    </row>
    <row r="2586" spans="41:43" x14ac:dyDescent="0.3">
      <c r="AO2586" s="391"/>
      <c r="AP2586" s="11"/>
      <c r="AQ2586" s="11"/>
    </row>
    <row r="2587" spans="41:43" x14ac:dyDescent="0.3">
      <c r="AO2587" s="391"/>
      <c r="AP2587" s="11"/>
      <c r="AQ2587" s="11"/>
    </row>
    <row r="2588" spans="41:43" x14ac:dyDescent="0.3">
      <c r="AO2588" s="391"/>
      <c r="AP2588" s="11"/>
      <c r="AQ2588" s="11"/>
    </row>
    <row r="2589" spans="41:43" x14ac:dyDescent="0.3">
      <c r="AO2589" s="391"/>
      <c r="AP2589" s="11"/>
      <c r="AQ2589" s="11"/>
    </row>
    <row r="2590" spans="41:43" x14ac:dyDescent="0.3">
      <c r="AO2590" s="391"/>
      <c r="AP2590" s="11"/>
      <c r="AQ2590" s="11"/>
    </row>
    <row r="2591" spans="41:43" x14ac:dyDescent="0.3">
      <c r="AO2591" s="391"/>
      <c r="AP2591" s="11"/>
      <c r="AQ2591" s="11"/>
    </row>
    <row r="2592" spans="41:43" x14ac:dyDescent="0.3">
      <c r="AO2592" s="391"/>
      <c r="AP2592" s="11"/>
      <c r="AQ2592" s="11"/>
    </row>
    <row r="2593" spans="41:43" x14ac:dyDescent="0.3">
      <c r="AO2593" s="391"/>
      <c r="AP2593" s="11"/>
      <c r="AQ2593" s="11"/>
    </row>
    <row r="2594" spans="41:43" x14ac:dyDescent="0.3">
      <c r="AO2594" s="391"/>
      <c r="AP2594" s="11"/>
      <c r="AQ2594" s="11"/>
    </row>
    <row r="2595" spans="41:43" x14ac:dyDescent="0.3">
      <c r="AO2595" s="391"/>
      <c r="AP2595" s="11"/>
      <c r="AQ2595" s="11"/>
    </row>
    <row r="2596" spans="41:43" x14ac:dyDescent="0.3">
      <c r="AO2596" s="391"/>
      <c r="AP2596" s="11"/>
      <c r="AQ2596" s="11"/>
    </row>
    <row r="2597" spans="41:43" x14ac:dyDescent="0.3">
      <c r="AO2597" s="391"/>
      <c r="AP2597" s="11"/>
      <c r="AQ2597" s="11"/>
    </row>
    <row r="2598" spans="41:43" x14ac:dyDescent="0.3">
      <c r="AO2598" s="391"/>
      <c r="AP2598" s="11"/>
      <c r="AQ2598" s="11"/>
    </row>
    <row r="2599" spans="41:43" x14ac:dyDescent="0.3">
      <c r="AO2599" s="391"/>
      <c r="AP2599" s="11"/>
      <c r="AQ2599" s="11"/>
    </row>
    <row r="2600" spans="41:43" x14ac:dyDescent="0.3">
      <c r="AO2600" s="391"/>
      <c r="AP2600" s="11"/>
      <c r="AQ2600" s="11"/>
    </row>
    <row r="2601" spans="41:43" x14ac:dyDescent="0.3">
      <c r="AO2601" s="391"/>
      <c r="AP2601" s="11"/>
      <c r="AQ2601" s="11"/>
    </row>
    <row r="2602" spans="41:43" x14ac:dyDescent="0.3">
      <c r="AO2602" s="391"/>
      <c r="AP2602" s="11"/>
      <c r="AQ2602" s="11"/>
    </row>
    <row r="2603" spans="41:43" x14ac:dyDescent="0.3">
      <c r="AO2603" s="391"/>
      <c r="AP2603" s="11"/>
      <c r="AQ2603" s="11"/>
    </row>
    <row r="2604" spans="41:43" x14ac:dyDescent="0.3">
      <c r="AO2604" s="391"/>
      <c r="AP2604" s="11"/>
      <c r="AQ2604" s="11"/>
    </row>
    <row r="2605" spans="41:43" x14ac:dyDescent="0.3">
      <c r="AO2605" s="391"/>
      <c r="AP2605" s="11"/>
      <c r="AQ2605" s="11"/>
    </row>
    <row r="2606" spans="41:43" x14ac:dyDescent="0.3">
      <c r="AO2606" s="391"/>
      <c r="AP2606" s="11"/>
      <c r="AQ2606" s="11"/>
    </row>
    <row r="2607" spans="41:43" x14ac:dyDescent="0.3">
      <c r="AO2607" s="391"/>
      <c r="AP2607" s="11"/>
      <c r="AQ2607" s="11"/>
    </row>
    <row r="2608" spans="41:43" x14ac:dyDescent="0.3">
      <c r="AO2608" s="391"/>
      <c r="AP2608" s="11"/>
      <c r="AQ2608" s="11"/>
    </row>
    <row r="2609" spans="41:43" x14ac:dyDescent="0.3">
      <c r="AO2609" s="391"/>
      <c r="AP2609" s="11"/>
      <c r="AQ2609" s="11"/>
    </row>
    <row r="2610" spans="41:43" x14ac:dyDescent="0.3">
      <c r="AO2610" s="391"/>
      <c r="AP2610" s="11"/>
      <c r="AQ2610" s="11"/>
    </row>
    <row r="2611" spans="41:43" x14ac:dyDescent="0.3">
      <c r="AO2611" s="391"/>
      <c r="AP2611" s="11"/>
      <c r="AQ2611" s="11"/>
    </row>
    <row r="2612" spans="41:43" x14ac:dyDescent="0.3">
      <c r="AO2612" s="391"/>
      <c r="AP2612" s="11"/>
      <c r="AQ2612" s="11"/>
    </row>
    <row r="2613" spans="41:43" x14ac:dyDescent="0.3">
      <c r="AO2613" s="391"/>
      <c r="AP2613" s="11"/>
      <c r="AQ2613" s="11"/>
    </row>
    <row r="2614" spans="41:43" x14ac:dyDescent="0.3">
      <c r="AO2614" s="391"/>
      <c r="AP2614" s="11"/>
      <c r="AQ2614" s="11"/>
    </row>
    <row r="2615" spans="41:43" x14ac:dyDescent="0.3">
      <c r="AO2615" s="391"/>
      <c r="AP2615" s="11"/>
      <c r="AQ2615" s="11"/>
    </row>
    <row r="2616" spans="41:43" x14ac:dyDescent="0.3">
      <c r="AO2616" s="391"/>
      <c r="AP2616" s="11"/>
      <c r="AQ2616" s="11"/>
    </row>
    <row r="2617" spans="41:43" x14ac:dyDescent="0.3">
      <c r="AO2617" s="391"/>
      <c r="AP2617" s="11"/>
      <c r="AQ2617" s="11"/>
    </row>
    <row r="2618" spans="41:43" x14ac:dyDescent="0.3">
      <c r="AO2618" s="391"/>
      <c r="AP2618" s="11"/>
      <c r="AQ2618" s="11"/>
    </row>
    <row r="2619" spans="41:43" x14ac:dyDescent="0.3">
      <c r="AO2619" s="391"/>
      <c r="AP2619" s="11"/>
      <c r="AQ2619" s="11"/>
    </row>
    <row r="2620" spans="41:43" x14ac:dyDescent="0.3">
      <c r="AO2620" s="391"/>
      <c r="AP2620" s="11"/>
      <c r="AQ2620" s="11"/>
    </row>
    <row r="2621" spans="41:43" x14ac:dyDescent="0.3">
      <c r="AO2621" s="391"/>
      <c r="AP2621" s="11"/>
      <c r="AQ2621" s="11"/>
    </row>
    <row r="2622" spans="41:43" x14ac:dyDescent="0.3">
      <c r="AO2622" s="391"/>
      <c r="AP2622" s="11"/>
      <c r="AQ2622" s="11"/>
    </row>
    <row r="2623" spans="41:43" x14ac:dyDescent="0.3">
      <c r="AO2623" s="391"/>
      <c r="AP2623" s="11"/>
      <c r="AQ2623" s="11"/>
    </row>
    <row r="2624" spans="41:43" x14ac:dyDescent="0.3">
      <c r="AO2624" s="391"/>
      <c r="AP2624" s="11"/>
      <c r="AQ2624" s="11"/>
    </row>
    <row r="2625" spans="41:43" x14ac:dyDescent="0.3">
      <c r="AO2625" s="391"/>
      <c r="AP2625" s="11"/>
      <c r="AQ2625" s="11"/>
    </row>
    <row r="2626" spans="41:43" x14ac:dyDescent="0.3">
      <c r="AO2626" s="391"/>
      <c r="AP2626" s="11"/>
      <c r="AQ2626" s="11"/>
    </row>
    <row r="2627" spans="41:43" x14ac:dyDescent="0.3">
      <c r="AO2627" s="391"/>
      <c r="AP2627" s="11"/>
      <c r="AQ2627" s="11"/>
    </row>
    <row r="2628" spans="41:43" x14ac:dyDescent="0.3">
      <c r="AO2628" s="391"/>
      <c r="AP2628" s="11"/>
      <c r="AQ2628" s="11"/>
    </row>
    <row r="2629" spans="41:43" x14ac:dyDescent="0.3">
      <c r="AO2629" s="391"/>
      <c r="AP2629" s="11"/>
      <c r="AQ2629" s="11"/>
    </row>
    <row r="2630" spans="41:43" x14ac:dyDescent="0.3">
      <c r="AO2630" s="391"/>
      <c r="AP2630" s="11"/>
      <c r="AQ2630" s="11"/>
    </row>
    <row r="2631" spans="41:43" x14ac:dyDescent="0.3">
      <c r="AO2631" s="391"/>
      <c r="AP2631" s="11"/>
      <c r="AQ2631" s="11"/>
    </row>
    <row r="2632" spans="41:43" x14ac:dyDescent="0.3">
      <c r="AO2632" s="391"/>
      <c r="AP2632" s="11"/>
      <c r="AQ2632" s="11"/>
    </row>
    <row r="2633" spans="41:43" x14ac:dyDescent="0.3">
      <c r="AO2633" s="391"/>
      <c r="AP2633" s="11"/>
      <c r="AQ2633" s="11"/>
    </row>
    <row r="2634" spans="41:43" x14ac:dyDescent="0.3">
      <c r="AO2634" s="391"/>
      <c r="AP2634" s="11"/>
      <c r="AQ2634" s="11"/>
    </row>
    <row r="2635" spans="41:43" x14ac:dyDescent="0.3">
      <c r="AO2635" s="391"/>
      <c r="AP2635" s="11"/>
      <c r="AQ2635" s="11"/>
    </row>
    <row r="2636" spans="41:43" x14ac:dyDescent="0.3">
      <c r="AO2636" s="391"/>
      <c r="AP2636" s="11"/>
      <c r="AQ2636" s="11"/>
    </row>
    <row r="2637" spans="41:43" x14ac:dyDescent="0.3">
      <c r="AO2637" s="391"/>
      <c r="AP2637" s="11"/>
      <c r="AQ2637" s="11"/>
    </row>
    <row r="2638" spans="41:43" x14ac:dyDescent="0.3">
      <c r="AO2638" s="391"/>
      <c r="AP2638" s="11"/>
      <c r="AQ2638" s="11"/>
    </row>
    <row r="2639" spans="41:43" x14ac:dyDescent="0.3">
      <c r="AO2639" s="391"/>
      <c r="AP2639" s="11"/>
      <c r="AQ2639" s="11"/>
    </row>
    <row r="2640" spans="41:43" x14ac:dyDescent="0.3">
      <c r="AO2640" s="391"/>
      <c r="AP2640" s="11"/>
      <c r="AQ2640" s="11"/>
    </row>
    <row r="2641" spans="41:43" x14ac:dyDescent="0.3">
      <c r="AO2641" s="391"/>
      <c r="AP2641" s="11"/>
      <c r="AQ2641" s="11"/>
    </row>
    <row r="2642" spans="41:43" x14ac:dyDescent="0.3">
      <c r="AO2642" s="391"/>
      <c r="AP2642" s="11"/>
      <c r="AQ2642" s="11"/>
    </row>
    <row r="2643" spans="41:43" x14ac:dyDescent="0.3">
      <c r="AO2643" s="391"/>
      <c r="AP2643" s="11"/>
      <c r="AQ2643" s="11"/>
    </row>
    <row r="2644" spans="41:43" x14ac:dyDescent="0.3">
      <c r="AO2644" s="391"/>
      <c r="AP2644" s="11"/>
      <c r="AQ2644" s="11"/>
    </row>
    <row r="2645" spans="41:43" x14ac:dyDescent="0.3">
      <c r="AO2645" s="391"/>
      <c r="AP2645" s="11"/>
      <c r="AQ2645" s="11"/>
    </row>
    <row r="2646" spans="41:43" x14ac:dyDescent="0.3">
      <c r="AO2646" s="391"/>
      <c r="AP2646" s="11"/>
      <c r="AQ2646" s="11"/>
    </row>
    <row r="2647" spans="41:43" x14ac:dyDescent="0.3">
      <c r="AO2647" s="391"/>
      <c r="AP2647" s="11"/>
      <c r="AQ2647" s="11"/>
    </row>
    <row r="2648" spans="41:43" x14ac:dyDescent="0.3">
      <c r="AO2648" s="391"/>
      <c r="AP2648" s="11"/>
      <c r="AQ2648" s="11"/>
    </row>
    <row r="2649" spans="41:43" x14ac:dyDescent="0.3">
      <c r="AO2649" s="391"/>
      <c r="AP2649" s="11"/>
      <c r="AQ2649" s="11"/>
    </row>
    <row r="2650" spans="41:43" x14ac:dyDescent="0.3">
      <c r="AO2650" s="391"/>
      <c r="AP2650" s="11"/>
      <c r="AQ2650" s="11"/>
    </row>
    <row r="2651" spans="41:43" x14ac:dyDescent="0.3">
      <c r="AO2651" s="391"/>
      <c r="AP2651" s="11"/>
      <c r="AQ2651" s="11"/>
    </row>
    <row r="2652" spans="41:43" x14ac:dyDescent="0.3">
      <c r="AO2652" s="391"/>
      <c r="AP2652" s="11"/>
      <c r="AQ2652" s="11"/>
    </row>
    <row r="2653" spans="41:43" x14ac:dyDescent="0.3">
      <c r="AO2653" s="391"/>
      <c r="AP2653" s="11"/>
      <c r="AQ2653" s="11"/>
    </row>
    <row r="2654" spans="41:43" x14ac:dyDescent="0.3">
      <c r="AO2654" s="391"/>
      <c r="AP2654" s="11"/>
      <c r="AQ2654" s="11"/>
    </row>
    <row r="2655" spans="41:43" x14ac:dyDescent="0.3">
      <c r="AO2655" s="391"/>
      <c r="AP2655" s="11"/>
      <c r="AQ2655" s="11"/>
    </row>
    <row r="2656" spans="41:43" x14ac:dyDescent="0.3">
      <c r="AO2656" s="391"/>
      <c r="AP2656" s="11"/>
      <c r="AQ2656" s="11"/>
    </row>
    <row r="2657" spans="41:43" x14ac:dyDescent="0.3">
      <c r="AO2657" s="391"/>
      <c r="AP2657" s="11"/>
      <c r="AQ2657" s="11"/>
    </row>
    <row r="2658" spans="41:43" x14ac:dyDescent="0.3">
      <c r="AO2658" s="391"/>
      <c r="AP2658" s="11"/>
      <c r="AQ2658" s="11"/>
    </row>
    <row r="2659" spans="41:43" x14ac:dyDescent="0.3">
      <c r="AO2659" s="391"/>
      <c r="AP2659" s="11"/>
      <c r="AQ2659" s="11"/>
    </row>
    <row r="2660" spans="41:43" x14ac:dyDescent="0.3">
      <c r="AO2660" s="391"/>
      <c r="AP2660" s="11"/>
      <c r="AQ2660" s="11"/>
    </row>
    <row r="2661" spans="41:43" x14ac:dyDescent="0.3">
      <c r="AO2661" s="391"/>
      <c r="AP2661" s="11"/>
      <c r="AQ2661" s="11"/>
    </row>
    <row r="2662" spans="41:43" x14ac:dyDescent="0.3">
      <c r="AO2662" s="391"/>
      <c r="AP2662" s="11"/>
      <c r="AQ2662" s="11"/>
    </row>
    <row r="2663" spans="41:43" x14ac:dyDescent="0.3">
      <c r="AO2663" s="391"/>
      <c r="AP2663" s="11"/>
      <c r="AQ2663" s="11"/>
    </row>
    <row r="2664" spans="41:43" x14ac:dyDescent="0.3">
      <c r="AO2664" s="391"/>
      <c r="AP2664" s="11"/>
      <c r="AQ2664" s="11"/>
    </row>
    <row r="2665" spans="41:43" x14ac:dyDescent="0.3">
      <c r="AO2665" s="391"/>
      <c r="AP2665" s="11"/>
      <c r="AQ2665" s="11"/>
    </row>
    <row r="2666" spans="41:43" x14ac:dyDescent="0.3">
      <c r="AO2666" s="391"/>
      <c r="AP2666" s="11"/>
      <c r="AQ2666" s="11"/>
    </row>
    <row r="2667" spans="41:43" x14ac:dyDescent="0.3">
      <c r="AO2667" s="391"/>
      <c r="AP2667" s="11"/>
      <c r="AQ2667" s="11"/>
    </row>
    <row r="2668" spans="41:43" x14ac:dyDescent="0.3">
      <c r="AO2668" s="391"/>
      <c r="AP2668" s="11"/>
      <c r="AQ2668" s="11"/>
    </row>
    <row r="2669" spans="41:43" x14ac:dyDescent="0.3">
      <c r="AO2669" s="391"/>
      <c r="AP2669" s="11"/>
      <c r="AQ2669" s="11"/>
    </row>
    <row r="2670" spans="41:43" x14ac:dyDescent="0.3">
      <c r="AO2670" s="391"/>
      <c r="AP2670" s="11"/>
      <c r="AQ2670" s="11"/>
    </row>
    <row r="2671" spans="41:43" x14ac:dyDescent="0.3">
      <c r="AO2671" s="391"/>
      <c r="AP2671" s="11"/>
      <c r="AQ2671" s="11"/>
    </row>
    <row r="2672" spans="41:43" x14ac:dyDescent="0.3">
      <c r="AO2672" s="391"/>
      <c r="AP2672" s="11"/>
      <c r="AQ2672" s="11"/>
    </row>
    <row r="2673" spans="41:43" x14ac:dyDescent="0.3">
      <c r="AO2673" s="391"/>
      <c r="AP2673" s="11"/>
      <c r="AQ2673" s="11"/>
    </row>
    <row r="2674" spans="41:43" x14ac:dyDescent="0.3">
      <c r="AO2674" s="391"/>
      <c r="AP2674" s="11"/>
      <c r="AQ2674" s="11"/>
    </row>
    <row r="2675" spans="41:43" x14ac:dyDescent="0.3">
      <c r="AO2675" s="391"/>
      <c r="AP2675" s="11"/>
      <c r="AQ2675" s="11"/>
    </row>
    <row r="2676" spans="41:43" x14ac:dyDescent="0.3">
      <c r="AO2676" s="391"/>
      <c r="AP2676" s="11"/>
      <c r="AQ2676" s="11"/>
    </row>
    <row r="2677" spans="41:43" x14ac:dyDescent="0.3">
      <c r="AO2677" s="391"/>
      <c r="AP2677" s="11"/>
      <c r="AQ2677" s="11"/>
    </row>
    <row r="2678" spans="41:43" x14ac:dyDescent="0.3">
      <c r="AO2678" s="391"/>
      <c r="AP2678" s="11"/>
      <c r="AQ2678" s="11"/>
    </row>
    <row r="2679" spans="41:43" x14ac:dyDescent="0.3">
      <c r="AO2679" s="391"/>
      <c r="AP2679" s="11"/>
      <c r="AQ2679" s="11"/>
    </row>
    <row r="2680" spans="41:43" x14ac:dyDescent="0.3">
      <c r="AO2680" s="391"/>
      <c r="AP2680" s="11"/>
      <c r="AQ2680" s="11"/>
    </row>
    <row r="2681" spans="41:43" x14ac:dyDescent="0.3">
      <c r="AO2681" s="391"/>
      <c r="AP2681" s="11"/>
      <c r="AQ2681" s="11"/>
    </row>
    <row r="2682" spans="41:43" x14ac:dyDescent="0.3">
      <c r="AO2682" s="391"/>
      <c r="AP2682" s="11"/>
      <c r="AQ2682" s="11"/>
    </row>
    <row r="2683" spans="41:43" x14ac:dyDescent="0.3">
      <c r="AO2683" s="391"/>
      <c r="AP2683" s="11"/>
      <c r="AQ2683" s="11"/>
    </row>
    <row r="2684" spans="41:43" x14ac:dyDescent="0.3">
      <c r="AO2684" s="391"/>
      <c r="AP2684" s="11"/>
      <c r="AQ2684" s="11"/>
    </row>
    <row r="2685" spans="41:43" x14ac:dyDescent="0.3">
      <c r="AO2685" s="391"/>
      <c r="AP2685" s="11"/>
      <c r="AQ2685" s="11"/>
    </row>
    <row r="2686" spans="41:43" x14ac:dyDescent="0.3">
      <c r="AO2686" s="391"/>
      <c r="AP2686" s="11"/>
      <c r="AQ2686" s="11"/>
    </row>
    <row r="2687" spans="41:43" x14ac:dyDescent="0.3">
      <c r="AO2687" s="391"/>
      <c r="AP2687" s="11"/>
      <c r="AQ2687" s="11"/>
    </row>
    <row r="2688" spans="41:43" x14ac:dyDescent="0.3">
      <c r="AO2688" s="391"/>
      <c r="AP2688" s="11"/>
      <c r="AQ2688" s="11"/>
    </row>
    <row r="2689" spans="41:43" x14ac:dyDescent="0.3">
      <c r="AO2689" s="391"/>
      <c r="AP2689" s="11"/>
      <c r="AQ2689" s="11"/>
    </row>
    <row r="2690" spans="41:43" x14ac:dyDescent="0.3">
      <c r="AO2690" s="391"/>
      <c r="AP2690" s="11"/>
      <c r="AQ2690" s="11"/>
    </row>
    <row r="2691" spans="41:43" x14ac:dyDescent="0.3">
      <c r="AO2691" s="391"/>
      <c r="AP2691" s="11"/>
      <c r="AQ2691" s="11"/>
    </row>
    <row r="2692" spans="41:43" x14ac:dyDescent="0.3">
      <c r="AO2692" s="391"/>
      <c r="AP2692" s="11"/>
      <c r="AQ2692" s="11"/>
    </row>
    <row r="2693" spans="41:43" x14ac:dyDescent="0.3">
      <c r="AO2693" s="391"/>
      <c r="AP2693" s="11"/>
      <c r="AQ2693" s="11"/>
    </row>
    <row r="2694" spans="41:43" x14ac:dyDescent="0.3">
      <c r="AO2694" s="391"/>
      <c r="AP2694" s="11"/>
      <c r="AQ2694" s="11"/>
    </row>
    <row r="2695" spans="41:43" x14ac:dyDescent="0.3">
      <c r="AO2695" s="391"/>
      <c r="AP2695" s="11"/>
      <c r="AQ2695" s="11"/>
    </row>
    <row r="2696" spans="41:43" x14ac:dyDescent="0.3">
      <c r="AO2696" s="391"/>
      <c r="AP2696" s="11"/>
      <c r="AQ2696" s="11"/>
    </row>
    <row r="2697" spans="41:43" x14ac:dyDescent="0.3">
      <c r="AO2697" s="391"/>
      <c r="AP2697" s="11"/>
      <c r="AQ2697" s="11"/>
    </row>
    <row r="2698" spans="41:43" x14ac:dyDescent="0.3">
      <c r="AO2698" s="391"/>
      <c r="AP2698" s="11"/>
      <c r="AQ2698" s="11"/>
    </row>
    <row r="2699" spans="41:43" x14ac:dyDescent="0.3">
      <c r="AO2699" s="391"/>
      <c r="AP2699" s="11"/>
      <c r="AQ2699" s="11"/>
    </row>
    <row r="2700" spans="41:43" x14ac:dyDescent="0.3">
      <c r="AO2700" s="391"/>
      <c r="AP2700" s="11"/>
      <c r="AQ2700" s="11"/>
    </row>
    <row r="2701" spans="41:43" x14ac:dyDescent="0.3">
      <c r="AO2701" s="391"/>
      <c r="AP2701" s="11"/>
      <c r="AQ2701" s="11"/>
    </row>
    <row r="2702" spans="41:43" x14ac:dyDescent="0.3">
      <c r="AO2702" s="391"/>
      <c r="AP2702" s="11"/>
      <c r="AQ2702" s="11"/>
    </row>
    <row r="2703" spans="41:43" x14ac:dyDescent="0.3">
      <c r="AO2703" s="391"/>
      <c r="AP2703" s="11"/>
      <c r="AQ2703" s="11"/>
    </row>
    <row r="2704" spans="41:43" x14ac:dyDescent="0.3">
      <c r="AO2704" s="391"/>
      <c r="AP2704" s="11"/>
      <c r="AQ2704" s="11"/>
    </row>
    <row r="2705" spans="41:43" x14ac:dyDescent="0.3">
      <c r="AO2705" s="391"/>
      <c r="AP2705" s="11"/>
      <c r="AQ2705" s="11"/>
    </row>
    <row r="2706" spans="41:43" x14ac:dyDescent="0.3">
      <c r="AO2706" s="391"/>
      <c r="AP2706" s="11"/>
      <c r="AQ2706" s="11"/>
    </row>
    <row r="2707" spans="41:43" x14ac:dyDescent="0.3">
      <c r="AO2707" s="391"/>
      <c r="AP2707" s="11"/>
      <c r="AQ2707" s="11"/>
    </row>
    <row r="2708" spans="41:43" x14ac:dyDescent="0.3">
      <c r="AO2708" s="391"/>
      <c r="AP2708" s="11"/>
      <c r="AQ2708" s="11"/>
    </row>
    <row r="2709" spans="41:43" x14ac:dyDescent="0.3">
      <c r="AO2709" s="391"/>
      <c r="AP2709" s="11"/>
      <c r="AQ2709" s="11"/>
    </row>
    <row r="2710" spans="41:43" x14ac:dyDescent="0.3">
      <c r="AO2710" s="391"/>
      <c r="AP2710" s="11"/>
      <c r="AQ2710" s="11"/>
    </row>
    <row r="2711" spans="41:43" x14ac:dyDescent="0.3">
      <c r="AO2711" s="391"/>
      <c r="AP2711" s="11"/>
      <c r="AQ2711" s="11"/>
    </row>
    <row r="2712" spans="41:43" x14ac:dyDescent="0.3">
      <c r="AO2712" s="391"/>
      <c r="AP2712" s="11"/>
      <c r="AQ2712" s="11"/>
    </row>
    <row r="2713" spans="41:43" x14ac:dyDescent="0.3">
      <c r="AO2713" s="391"/>
      <c r="AP2713" s="11"/>
      <c r="AQ2713" s="11"/>
    </row>
    <row r="2714" spans="41:43" x14ac:dyDescent="0.3">
      <c r="AO2714" s="391"/>
      <c r="AP2714" s="11"/>
      <c r="AQ2714" s="11"/>
    </row>
    <row r="2715" spans="41:43" x14ac:dyDescent="0.3">
      <c r="AO2715" s="391"/>
      <c r="AP2715" s="11"/>
      <c r="AQ2715" s="11"/>
    </row>
    <row r="2716" spans="41:43" x14ac:dyDescent="0.3">
      <c r="AO2716" s="391"/>
      <c r="AP2716" s="11"/>
      <c r="AQ2716" s="11"/>
    </row>
    <row r="2717" spans="41:43" x14ac:dyDescent="0.3">
      <c r="AO2717" s="391"/>
      <c r="AP2717" s="11"/>
      <c r="AQ2717" s="11"/>
    </row>
    <row r="2718" spans="41:43" x14ac:dyDescent="0.3">
      <c r="AO2718" s="391"/>
      <c r="AP2718" s="11"/>
      <c r="AQ2718" s="11"/>
    </row>
    <row r="2719" spans="41:43" x14ac:dyDescent="0.3">
      <c r="AO2719" s="391"/>
      <c r="AP2719" s="11"/>
      <c r="AQ2719" s="11"/>
    </row>
    <row r="2720" spans="41:43" x14ac:dyDescent="0.3">
      <c r="AO2720" s="391"/>
      <c r="AP2720" s="11"/>
      <c r="AQ2720" s="11"/>
    </row>
    <row r="2721" spans="41:43" x14ac:dyDescent="0.3">
      <c r="AO2721" s="391"/>
      <c r="AP2721" s="11"/>
      <c r="AQ2721" s="11"/>
    </row>
    <row r="2722" spans="41:43" x14ac:dyDescent="0.3">
      <c r="AO2722" s="391"/>
      <c r="AP2722" s="11"/>
      <c r="AQ2722" s="11"/>
    </row>
    <row r="2723" spans="41:43" x14ac:dyDescent="0.3">
      <c r="AO2723" s="391"/>
      <c r="AP2723" s="11"/>
      <c r="AQ2723" s="11"/>
    </row>
    <row r="2724" spans="41:43" x14ac:dyDescent="0.3">
      <c r="AO2724" s="391"/>
      <c r="AP2724" s="11"/>
      <c r="AQ2724" s="11"/>
    </row>
    <row r="2725" spans="41:43" x14ac:dyDescent="0.3">
      <c r="AO2725" s="391"/>
      <c r="AP2725" s="11"/>
      <c r="AQ2725" s="11"/>
    </row>
    <row r="2726" spans="41:43" x14ac:dyDescent="0.3">
      <c r="AO2726" s="391"/>
      <c r="AP2726" s="11"/>
      <c r="AQ2726" s="11"/>
    </row>
    <row r="2727" spans="41:43" x14ac:dyDescent="0.3">
      <c r="AO2727" s="391"/>
      <c r="AP2727" s="11"/>
      <c r="AQ2727" s="11"/>
    </row>
    <row r="2728" spans="41:43" x14ac:dyDescent="0.3">
      <c r="AO2728" s="391"/>
      <c r="AP2728" s="11"/>
      <c r="AQ2728" s="11"/>
    </row>
    <row r="2729" spans="41:43" x14ac:dyDescent="0.3">
      <c r="AO2729" s="391"/>
      <c r="AP2729" s="11"/>
      <c r="AQ2729" s="11"/>
    </row>
    <row r="2730" spans="41:43" x14ac:dyDescent="0.3">
      <c r="AO2730" s="391"/>
      <c r="AP2730" s="11"/>
      <c r="AQ2730" s="11"/>
    </row>
    <row r="2731" spans="41:43" x14ac:dyDescent="0.3">
      <c r="AO2731" s="391"/>
      <c r="AP2731" s="11"/>
      <c r="AQ2731" s="11"/>
    </row>
    <row r="2732" spans="41:43" x14ac:dyDescent="0.3">
      <c r="AO2732" s="391"/>
      <c r="AP2732" s="11"/>
      <c r="AQ2732" s="11"/>
    </row>
    <row r="2733" spans="41:43" x14ac:dyDescent="0.3">
      <c r="AO2733" s="391"/>
      <c r="AP2733" s="11"/>
      <c r="AQ2733" s="11"/>
    </row>
    <row r="2734" spans="41:43" x14ac:dyDescent="0.3">
      <c r="AO2734" s="391"/>
      <c r="AP2734" s="11"/>
      <c r="AQ2734" s="11"/>
    </row>
    <row r="2735" spans="41:43" x14ac:dyDescent="0.3">
      <c r="AO2735" s="391"/>
      <c r="AP2735" s="11"/>
      <c r="AQ2735" s="11"/>
    </row>
    <row r="2736" spans="41:43" x14ac:dyDescent="0.3">
      <c r="AO2736" s="391"/>
      <c r="AP2736" s="11"/>
      <c r="AQ2736" s="11"/>
    </row>
    <row r="2737" spans="41:43" x14ac:dyDescent="0.3">
      <c r="AO2737" s="391"/>
      <c r="AP2737" s="11"/>
      <c r="AQ2737" s="11"/>
    </row>
    <row r="2738" spans="41:43" x14ac:dyDescent="0.3">
      <c r="AO2738" s="391"/>
      <c r="AP2738" s="11"/>
      <c r="AQ2738" s="11"/>
    </row>
    <row r="2739" spans="41:43" x14ac:dyDescent="0.3">
      <c r="AO2739" s="391"/>
      <c r="AP2739" s="11"/>
      <c r="AQ2739" s="11"/>
    </row>
    <row r="2740" spans="41:43" x14ac:dyDescent="0.3">
      <c r="AO2740" s="391"/>
      <c r="AP2740" s="11"/>
      <c r="AQ2740" s="11"/>
    </row>
    <row r="2741" spans="41:43" x14ac:dyDescent="0.3">
      <c r="AO2741" s="391"/>
      <c r="AP2741" s="11"/>
      <c r="AQ2741" s="11"/>
    </row>
    <row r="2742" spans="41:43" x14ac:dyDescent="0.3">
      <c r="AO2742" s="391"/>
      <c r="AP2742" s="11"/>
      <c r="AQ2742" s="11"/>
    </row>
    <row r="2743" spans="41:43" x14ac:dyDescent="0.3">
      <c r="AO2743" s="391"/>
      <c r="AP2743" s="11"/>
      <c r="AQ2743" s="11"/>
    </row>
    <row r="2744" spans="41:43" x14ac:dyDescent="0.3">
      <c r="AO2744" s="391"/>
      <c r="AP2744" s="11"/>
      <c r="AQ2744" s="11"/>
    </row>
    <row r="2745" spans="41:43" x14ac:dyDescent="0.3">
      <c r="AO2745" s="391"/>
      <c r="AP2745" s="11"/>
      <c r="AQ2745" s="11"/>
    </row>
    <row r="2746" spans="41:43" x14ac:dyDescent="0.3">
      <c r="AO2746" s="391"/>
      <c r="AP2746" s="11"/>
      <c r="AQ2746" s="11"/>
    </row>
    <row r="2747" spans="41:43" x14ac:dyDescent="0.3">
      <c r="AO2747" s="391"/>
      <c r="AP2747" s="11"/>
      <c r="AQ2747" s="11"/>
    </row>
    <row r="2748" spans="41:43" x14ac:dyDescent="0.3">
      <c r="AO2748" s="391"/>
      <c r="AP2748" s="11"/>
      <c r="AQ2748" s="11"/>
    </row>
    <row r="2749" spans="41:43" x14ac:dyDescent="0.3">
      <c r="AO2749" s="391"/>
      <c r="AP2749" s="11"/>
      <c r="AQ2749" s="11"/>
    </row>
    <row r="2750" spans="41:43" x14ac:dyDescent="0.3">
      <c r="AO2750" s="391"/>
      <c r="AP2750" s="11"/>
      <c r="AQ2750" s="11"/>
    </row>
    <row r="2751" spans="41:43" x14ac:dyDescent="0.3">
      <c r="AO2751" s="391"/>
      <c r="AP2751" s="11"/>
      <c r="AQ2751" s="11"/>
    </row>
    <row r="2752" spans="41:43" x14ac:dyDescent="0.3">
      <c r="AO2752" s="391"/>
      <c r="AP2752" s="11"/>
      <c r="AQ2752" s="11"/>
    </row>
    <row r="2753" spans="41:43" x14ac:dyDescent="0.3">
      <c r="AO2753" s="391"/>
      <c r="AP2753" s="11"/>
      <c r="AQ2753" s="11"/>
    </row>
    <row r="2754" spans="41:43" x14ac:dyDescent="0.3">
      <c r="AO2754" s="391"/>
      <c r="AP2754" s="11"/>
      <c r="AQ2754" s="11"/>
    </row>
    <row r="2755" spans="41:43" x14ac:dyDescent="0.3">
      <c r="AO2755" s="391"/>
      <c r="AP2755" s="11"/>
      <c r="AQ2755" s="11"/>
    </row>
    <row r="2756" spans="41:43" x14ac:dyDescent="0.3">
      <c r="AO2756" s="391"/>
      <c r="AP2756" s="11"/>
      <c r="AQ2756" s="11"/>
    </row>
    <row r="2757" spans="41:43" x14ac:dyDescent="0.3">
      <c r="AO2757" s="391"/>
      <c r="AP2757" s="11"/>
      <c r="AQ2757" s="11"/>
    </row>
    <row r="2758" spans="41:43" x14ac:dyDescent="0.3">
      <c r="AO2758" s="391"/>
      <c r="AP2758" s="11"/>
      <c r="AQ2758" s="11"/>
    </row>
    <row r="2759" spans="41:43" x14ac:dyDescent="0.3">
      <c r="AO2759" s="391"/>
      <c r="AP2759" s="11"/>
      <c r="AQ2759" s="11"/>
    </row>
    <row r="2760" spans="41:43" x14ac:dyDescent="0.3">
      <c r="AO2760" s="391"/>
      <c r="AP2760" s="11"/>
      <c r="AQ2760" s="11"/>
    </row>
    <row r="2761" spans="41:43" x14ac:dyDescent="0.3">
      <c r="AO2761" s="391"/>
      <c r="AP2761" s="11"/>
      <c r="AQ2761" s="11"/>
    </row>
    <row r="2762" spans="41:43" x14ac:dyDescent="0.3">
      <c r="AO2762" s="391"/>
      <c r="AP2762" s="11"/>
      <c r="AQ2762" s="11"/>
    </row>
    <row r="2763" spans="41:43" x14ac:dyDescent="0.3">
      <c r="AO2763" s="391"/>
      <c r="AP2763" s="11"/>
      <c r="AQ2763" s="11"/>
    </row>
    <row r="2764" spans="41:43" x14ac:dyDescent="0.3">
      <c r="AO2764" s="391"/>
      <c r="AP2764" s="11"/>
      <c r="AQ2764" s="11"/>
    </row>
    <row r="2765" spans="41:43" x14ac:dyDescent="0.3">
      <c r="AO2765" s="391"/>
      <c r="AP2765" s="11"/>
      <c r="AQ2765" s="11"/>
    </row>
    <row r="2766" spans="41:43" x14ac:dyDescent="0.3">
      <c r="AO2766" s="391"/>
      <c r="AP2766" s="11"/>
      <c r="AQ2766" s="11"/>
    </row>
    <row r="2767" spans="41:43" x14ac:dyDescent="0.3">
      <c r="AO2767" s="391"/>
      <c r="AP2767" s="11"/>
      <c r="AQ2767" s="11"/>
    </row>
    <row r="2768" spans="41:43" x14ac:dyDescent="0.3">
      <c r="AO2768" s="391"/>
      <c r="AP2768" s="11"/>
      <c r="AQ2768" s="11"/>
    </row>
    <row r="2769" spans="41:43" x14ac:dyDescent="0.3">
      <c r="AO2769" s="391"/>
      <c r="AP2769" s="11"/>
      <c r="AQ2769" s="11"/>
    </row>
    <row r="2770" spans="41:43" x14ac:dyDescent="0.3">
      <c r="AO2770" s="391"/>
      <c r="AP2770" s="11"/>
      <c r="AQ2770" s="11"/>
    </row>
    <row r="2771" spans="41:43" x14ac:dyDescent="0.3">
      <c r="AO2771" s="391"/>
      <c r="AP2771" s="11"/>
      <c r="AQ2771" s="11"/>
    </row>
    <row r="2772" spans="41:43" x14ac:dyDescent="0.3">
      <c r="AO2772" s="391"/>
      <c r="AP2772" s="11"/>
      <c r="AQ2772" s="11"/>
    </row>
    <row r="2773" spans="41:43" x14ac:dyDescent="0.3">
      <c r="AO2773" s="391"/>
      <c r="AP2773" s="11"/>
      <c r="AQ2773" s="11"/>
    </row>
    <row r="2774" spans="41:43" x14ac:dyDescent="0.3">
      <c r="AO2774" s="391"/>
      <c r="AP2774" s="11"/>
      <c r="AQ2774" s="11"/>
    </row>
    <row r="2775" spans="41:43" x14ac:dyDescent="0.3">
      <c r="AO2775" s="391"/>
      <c r="AP2775" s="11"/>
      <c r="AQ2775" s="11"/>
    </row>
    <row r="2776" spans="41:43" x14ac:dyDescent="0.3">
      <c r="AO2776" s="391"/>
      <c r="AP2776" s="11"/>
      <c r="AQ2776" s="11"/>
    </row>
    <row r="2777" spans="41:43" x14ac:dyDescent="0.3">
      <c r="AO2777" s="391"/>
      <c r="AP2777" s="11"/>
      <c r="AQ2777" s="11"/>
    </row>
    <row r="2778" spans="41:43" x14ac:dyDescent="0.3">
      <c r="AO2778" s="391"/>
      <c r="AP2778" s="11"/>
      <c r="AQ2778" s="11"/>
    </row>
    <row r="2779" spans="41:43" x14ac:dyDescent="0.3">
      <c r="AO2779" s="391"/>
      <c r="AP2779" s="11"/>
      <c r="AQ2779" s="11"/>
    </row>
    <row r="2780" spans="41:43" x14ac:dyDescent="0.3">
      <c r="AO2780" s="391"/>
      <c r="AP2780" s="11"/>
      <c r="AQ2780" s="11"/>
    </row>
    <row r="2781" spans="41:43" x14ac:dyDescent="0.3">
      <c r="AO2781" s="391"/>
      <c r="AP2781" s="11"/>
      <c r="AQ2781" s="11"/>
    </row>
    <row r="2782" spans="41:43" x14ac:dyDescent="0.3">
      <c r="AO2782" s="391"/>
      <c r="AP2782" s="11"/>
      <c r="AQ2782" s="11"/>
    </row>
    <row r="2783" spans="41:43" x14ac:dyDescent="0.3">
      <c r="AO2783" s="391"/>
      <c r="AP2783" s="11"/>
      <c r="AQ2783" s="11"/>
    </row>
    <row r="2784" spans="41:43" x14ac:dyDescent="0.3">
      <c r="AO2784" s="391"/>
      <c r="AP2784" s="11"/>
      <c r="AQ2784" s="11"/>
    </row>
    <row r="2785" spans="41:43" x14ac:dyDescent="0.3">
      <c r="AO2785" s="391"/>
      <c r="AP2785" s="11"/>
      <c r="AQ2785" s="11"/>
    </row>
    <row r="2786" spans="41:43" x14ac:dyDescent="0.3">
      <c r="AO2786" s="391"/>
      <c r="AP2786" s="11"/>
      <c r="AQ2786" s="11"/>
    </row>
    <row r="2787" spans="41:43" x14ac:dyDescent="0.3">
      <c r="AO2787" s="391"/>
      <c r="AP2787" s="11"/>
      <c r="AQ2787" s="11"/>
    </row>
    <row r="2788" spans="41:43" x14ac:dyDescent="0.3">
      <c r="AO2788" s="391"/>
      <c r="AP2788" s="11"/>
      <c r="AQ2788" s="11"/>
    </row>
    <row r="2789" spans="41:43" x14ac:dyDescent="0.3">
      <c r="AO2789" s="391"/>
      <c r="AP2789" s="11"/>
      <c r="AQ2789" s="11"/>
    </row>
    <row r="2790" spans="41:43" x14ac:dyDescent="0.3">
      <c r="AO2790" s="391"/>
      <c r="AP2790" s="11"/>
      <c r="AQ2790" s="11"/>
    </row>
    <row r="2791" spans="41:43" x14ac:dyDescent="0.3">
      <c r="AO2791" s="391"/>
      <c r="AP2791" s="11"/>
      <c r="AQ2791" s="11"/>
    </row>
    <row r="2792" spans="41:43" x14ac:dyDescent="0.3">
      <c r="AO2792" s="391"/>
      <c r="AP2792" s="11"/>
      <c r="AQ2792" s="11"/>
    </row>
    <row r="2793" spans="41:43" x14ac:dyDescent="0.3">
      <c r="AO2793" s="391"/>
      <c r="AP2793" s="11"/>
      <c r="AQ2793" s="11"/>
    </row>
    <row r="2794" spans="41:43" x14ac:dyDescent="0.3">
      <c r="AO2794" s="391"/>
      <c r="AP2794" s="11"/>
      <c r="AQ2794" s="11"/>
    </row>
    <row r="2795" spans="41:43" x14ac:dyDescent="0.3">
      <c r="AO2795" s="391"/>
      <c r="AP2795" s="11"/>
      <c r="AQ2795" s="11"/>
    </row>
    <row r="2796" spans="41:43" x14ac:dyDescent="0.3">
      <c r="AO2796" s="391"/>
      <c r="AP2796" s="11"/>
      <c r="AQ2796" s="11"/>
    </row>
    <row r="2797" spans="41:43" x14ac:dyDescent="0.3">
      <c r="AO2797" s="391"/>
      <c r="AP2797" s="11"/>
      <c r="AQ2797" s="11"/>
    </row>
    <row r="2798" spans="41:43" x14ac:dyDescent="0.3">
      <c r="AO2798" s="391"/>
      <c r="AP2798" s="11"/>
      <c r="AQ2798" s="11"/>
    </row>
    <row r="2799" spans="41:43" x14ac:dyDescent="0.3">
      <c r="AO2799" s="391"/>
      <c r="AP2799" s="11"/>
      <c r="AQ2799" s="11"/>
    </row>
    <row r="2800" spans="41:43" x14ac:dyDescent="0.3">
      <c r="AO2800" s="391"/>
      <c r="AP2800" s="11"/>
      <c r="AQ2800" s="11"/>
    </row>
    <row r="2801" spans="41:43" x14ac:dyDescent="0.3">
      <c r="AO2801" s="391"/>
      <c r="AP2801" s="11"/>
      <c r="AQ2801" s="11"/>
    </row>
    <row r="2802" spans="41:43" x14ac:dyDescent="0.3">
      <c r="AO2802" s="391"/>
      <c r="AP2802" s="11"/>
      <c r="AQ2802" s="11"/>
    </row>
    <row r="2803" spans="41:43" x14ac:dyDescent="0.3">
      <c r="AO2803" s="391"/>
      <c r="AP2803" s="11"/>
      <c r="AQ2803" s="11"/>
    </row>
    <row r="2804" spans="41:43" x14ac:dyDescent="0.3">
      <c r="AO2804" s="391"/>
      <c r="AP2804" s="11"/>
      <c r="AQ2804" s="11"/>
    </row>
    <row r="2805" spans="41:43" x14ac:dyDescent="0.3">
      <c r="AO2805" s="391"/>
      <c r="AP2805" s="11"/>
      <c r="AQ2805" s="11"/>
    </row>
    <row r="2806" spans="41:43" x14ac:dyDescent="0.3">
      <c r="AO2806" s="391"/>
      <c r="AP2806" s="11"/>
      <c r="AQ2806" s="11"/>
    </row>
    <row r="2807" spans="41:43" x14ac:dyDescent="0.3">
      <c r="AO2807" s="391"/>
      <c r="AP2807" s="11"/>
      <c r="AQ2807" s="11"/>
    </row>
    <row r="2808" spans="41:43" x14ac:dyDescent="0.3">
      <c r="AO2808" s="391"/>
      <c r="AP2808" s="11"/>
      <c r="AQ2808" s="11"/>
    </row>
    <row r="2809" spans="41:43" x14ac:dyDescent="0.3">
      <c r="AO2809" s="391"/>
      <c r="AP2809" s="11"/>
      <c r="AQ2809" s="11"/>
    </row>
    <row r="2810" spans="41:43" x14ac:dyDescent="0.3">
      <c r="AO2810" s="391"/>
      <c r="AP2810" s="11"/>
      <c r="AQ2810" s="11"/>
    </row>
    <row r="2811" spans="41:43" x14ac:dyDescent="0.3">
      <c r="AO2811" s="391"/>
      <c r="AP2811" s="11"/>
      <c r="AQ2811" s="11"/>
    </row>
    <row r="2812" spans="41:43" x14ac:dyDescent="0.3">
      <c r="AO2812" s="391"/>
      <c r="AP2812" s="11"/>
      <c r="AQ2812" s="11"/>
    </row>
    <row r="2813" spans="41:43" x14ac:dyDescent="0.3">
      <c r="AO2813" s="391"/>
      <c r="AP2813" s="11"/>
      <c r="AQ2813" s="11"/>
    </row>
    <row r="2814" spans="41:43" x14ac:dyDescent="0.3">
      <c r="AO2814" s="391"/>
      <c r="AP2814" s="11"/>
      <c r="AQ2814" s="11"/>
    </row>
    <row r="2815" spans="41:43" x14ac:dyDescent="0.3">
      <c r="AO2815" s="391"/>
      <c r="AP2815" s="11"/>
      <c r="AQ2815" s="11"/>
    </row>
    <row r="2816" spans="41:43" x14ac:dyDescent="0.3">
      <c r="AO2816" s="391"/>
      <c r="AP2816" s="11"/>
      <c r="AQ2816" s="11"/>
    </row>
    <row r="2817" spans="41:43" x14ac:dyDescent="0.3">
      <c r="AO2817" s="391"/>
      <c r="AP2817" s="11"/>
      <c r="AQ2817" s="11"/>
    </row>
    <row r="2818" spans="41:43" x14ac:dyDescent="0.3">
      <c r="AO2818" s="391"/>
      <c r="AP2818" s="11"/>
      <c r="AQ2818" s="11"/>
    </row>
    <row r="2819" spans="41:43" x14ac:dyDescent="0.3">
      <c r="AO2819" s="391"/>
      <c r="AP2819" s="11"/>
      <c r="AQ2819" s="11"/>
    </row>
    <row r="2820" spans="41:43" x14ac:dyDescent="0.3">
      <c r="AO2820" s="391"/>
      <c r="AP2820" s="11"/>
      <c r="AQ2820" s="11"/>
    </row>
    <row r="2821" spans="41:43" x14ac:dyDescent="0.3">
      <c r="AO2821" s="391"/>
      <c r="AP2821" s="11"/>
      <c r="AQ2821" s="11"/>
    </row>
    <row r="2822" spans="41:43" x14ac:dyDescent="0.3">
      <c r="AO2822" s="391"/>
      <c r="AP2822" s="11"/>
      <c r="AQ2822" s="11"/>
    </row>
    <row r="2823" spans="41:43" x14ac:dyDescent="0.3">
      <c r="AO2823" s="391"/>
      <c r="AP2823" s="11"/>
      <c r="AQ2823" s="11"/>
    </row>
    <row r="2824" spans="41:43" x14ac:dyDescent="0.3">
      <c r="AO2824" s="391"/>
      <c r="AP2824" s="11"/>
      <c r="AQ2824" s="11"/>
    </row>
    <row r="2825" spans="41:43" x14ac:dyDescent="0.3">
      <c r="AO2825" s="391"/>
      <c r="AP2825" s="11"/>
      <c r="AQ2825" s="11"/>
    </row>
    <row r="2826" spans="41:43" x14ac:dyDescent="0.3">
      <c r="AO2826" s="391"/>
      <c r="AP2826" s="11"/>
      <c r="AQ2826" s="11"/>
    </row>
    <row r="2827" spans="41:43" x14ac:dyDescent="0.3">
      <c r="AO2827" s="391"/>
      <c r="AP2827" s="11"/>
      <c r="AQ2827" s="11"/>
    </row>
    <row r="2828" spans="41:43" x14ac:dyDescent="0.3">
      <c r="AO2828" s="391"/>
      <c r="AP2828" s="11"/>
      <c r="AQ2828" s="11"/>
    </row>
    <row r="2829" spans="41:43" x14ac:dyDescent="0.3">
      <c r="AO2829" s="391"/>
      <c r="AP2829" s="11"/>
      <c r="AQ2829" s="11"/>
    </row>
    <row r="2830" spans="41:43" x14ac:dyDescent="0.3">
      <c r="AO2830" s="391"/>
      <c r="AP2830" s="11"/>
      <c r="AQ2830" s="11"/>
    </row>
    <row r="2831" spans="41:43" x14ac:dyDescent="0.3">
      <c r="AO2831" s="391"/>
      <c r="AP2831" s="11"/>
      <c r="AQ2831" s="11"/>
    </row>
    <row r="2832" spans="41:43" x14ac:dyDescent="0.3">
      <c r="AO2832" s="391"/>
      <c r="AP2832" s="11"/>
      <c r="AQ2832" s="11"/>
    </row>
    <row r="2833" spans="41:43" x14ac:dyDescent="0.3">
      <c r="AO2833" s="391"/>
      <c r="AP2833" s="11"/>
      <c r="AQ2833" s="11"/>
    </row>
    <row r="2834" spans="41:43" x14ac:dyDescent="0.3">
      <c r="AO2834" s="391"/>
      <c r="AP2834" s="11"/>
      <c r="AQ2834" s="11"/>
    </row>
    <row r="2835" spans="41:43" x14ac:dyDescent="0.3">
      <c r="AO2835" s="391"/>
      <c r="AP2835" s="11"/>
      <c r="AQ2835" s="11"/>
    </row>
    <row r="2836" spans="41:43" x14ac:dyDescent="0.3">
      <c r="AO2836" s="391"/>
      <c r="AP2836" s="11"/>
      <c r="AQ2836" s="11"/>
    </row>
    <row r="2837" spans="41:43" x14ac:dyDescent="0.3">
      <c r="AO2837" s="391"/>
      <c r="AP2837" s="11"/>
      <c r="AQ2837" s="11"/>
    </row>
    <row r="2838" spans="41:43" x14ac:dyDescent="0.3">
      <c r="AO2838" s="391"/>
      <c r="AP2838" s="11"/>
      <c r="AQ2838" s="11"/>
    </row>
    <row r="2839" spans="41:43" x14ac:dyDescent="0.3">
      <c r="AO2839" s="391"/>
      <c r="AP2839" s="11"/>
      <c r="AQ2839" s="11"/>
    </row>
    <row r="2840" spans="41:43" x14ac:dyDescent="0.3">
      <c r="AO2840" s="391"/>
      <c r="AP2840" s="11"/>
      <c r="AQ2840" s="11"/>
    </row>
    <row r="2841" spans="41:43" x14ac:dyDescent="0.3">
      <c r="AO2841" s="391"/>
      <c r="AP2841" s="11"/>
      <c r="AQ2841" s="11"/>
    </row>
    <row r="2842" spans="41:43" x14ac:dyDescent="0.3">
      <c r="AO2842" s="391"/>
      <c r="AP2842" s="11"/>
      <c r="AQ2842" s="11"/>
    </row>
    <row r="2843" spans="41:43" x14ac:dyDescent="0.3">
      <c r="AO2843" s="391"/>
      <c r="AP2843" s="11"/>
      <c r="AQ2843" s="11"/>
    </row>
    <row r="2844" spans="41:43" x14ac:dyDescent="0.3">
      <c r="AO2844" s="391"/>
      <c r="AP2844" s="11"/>
      <c r="AQ2844" s="11"/>
    </row>
    <row r="2845" spans="41:43" x14ac:dyDescent="0.3">
      <c r="AO2845" s="391"/>
      <c r="AP2845" s="11"/>
      <c r="AQ2845" s="11"/>
    </row>
    <row r="2846" spans="41:43" x14ac:dyDescent="0.3">
      <c r="AO2846" s="391"/>
      <c r="AP2846" s="11"/>
      <c r="AQ2846" s="11"/>
    </row>
    <row r="2847" spans="41:43" x14ac:dyDescent="0.3">
      <c r="AO2847" s="391"/>
      <c r="AP2847" s="11"/>
      <c r="AQ2847" s="11"/>
    </row>
    <row r="2848" spans="41:43" x14ac:dyDescent="0.3">
      <c r="AO2848" s="391"/>
      <c r="AP2848" s="11"/>
      <c r="AQ2848" s="11"/>
    </row>
    <row r="2849" spans="41:43" x14ac:dyDescent="0.3">
      <c r="AO2849" s="391"/>
      <c r="AP2849" s="11"/>
      <c r="AQ2849" s="11"/>
    </row>
    <row r="2850" spans="41:43" x14ac:dyDescent="0.3">
      <c r="AO2850" s="391"/>
      <c r="AP2850" s="11"/>
      <c r="AQ2850" s="11"/>
    </row>
    <row r="2851" spans="41:43" x14ac:dyDescent="0.3">
      <c r="AO2851" s="391"/>
      <c r="AP2851" s="11"/>
      <c r="AQ2851" s="11"/>
    </row>
    <row r="2852" spans="41:43" x14ac:dyDescent="0.3">
      <c r="AO2852" s="391"/>
      <c r="AP2852" s="11"/>
      <c r="AQ2852" s="11"/>
    </row>
    <row r="2853" spans="41:43" x14ac:dyDescent="0.3">
      <c r="AO2853" s="391"/>
      <c r="AP2853" s="11"/>
      <c r="AQ2853" s="11"/>
    </row>
    <row r="2854" spans="41:43" x14ac:dyDescent="0.3">
      <c r="AO2854" s="391"/>
      <c r="AP2854" s="11"/>
      <c r="AQ2854" s="11"/>
    </row>
    <row r="2855" spans="41:43" x14ac:dyDescent="0.3">
      <c r="AO2855" s="391"/>
      <c r="AP2855" s="11"/>
      <c r="AQ2855" s="11"/>
    </row>
    <row r="2856" spans="41:43" x14ac:dyDescent="0.3">
      <c r="AO2856" s="391"/>
      <c r="AP2856" s="11"/>
      <c r="AQ2856" s="11"/>
    </row>
    <row r="2857" spans="41:43" x14ac:dyDescent="0.3">
      <c r="AO2857" s="391"/>
      <c r="AP2857" s="11"/>
      <c r="AQ2857" s="11"/>
    </row>
    <row r="2858" spans="41:43" x14ac:dyDescent="0.3">
      <c r="AO2858" s="391"/>
      <c r="AP2858" s="11"/>
      <c r="AQ2858" s="11"/>
    </row>
    <row r="2859" spans="41:43" x14ac:dyDescent="0.3">
      <c r="AO2859" s="391"/>
      <c r="AP2859" s="11"/>
      <c r="AQ2859" s="11"/>
    </row>
    <row r="2860" spans="41:43" x14ac:dyDescent="0.3">
      <c r="AO2860" s="391"/>
      <c r="AP2860" s="11"/>
      <c r="AQ2860" s="11"/>
    </row>
    <row r="2861" spans="41:43" x14ac:dyDescent="0.3">
      <c r="AO2861" s="391"/>
      <c r="AP2861" s="11"/>
      <c r="AQ2861" s="11"/>
    </row>
    <row r="2862" spans="41:43" x14ac:dyDescent="0.3">
      <c r="AO2862" s="391"/>
      <c r="AP2862" s="11"/>
      <c r="AQ2862" s="11"/>
    </row>
    <row r="2863" spans="41:43" x14ac:dyDescent="0.3">
      <c r="AO2863" s="391"/>
      <c r="AP2863" s="11"/>
      <c r="AQ2863" s="11"/>
    </row>
    <row r="2864" spans="41:43" x14ac:dyDescent="0.3">
      <c r="AO2864" s="391"/>
      <c r="AP2864" s="11"/>
      <c r="AQ2864" s="11"/>
    </row>
    <row r="2865" spans="41:43" x14ac:dyDescent="0.3">
      <c r="AO2865" s="391"/>
      <c r="AP2865" s="11"/>
      <c r="AQ2865" s="11"/>
    </row>
    <row r="2866" spans="41:43" x14ac:dyDescent="0.3">
      <c r="AO2866" s="391"/>
      <c r="AP2866" s="11"/>
      <c r="AQ2866" s="11"/>
    </row>
    <row r="2867" spans="41:43" x14ac:dyDescent="0.3">
      <c r="AO2867" s="391"/>
      <c r="AP2867" s="11"/>
      <c r="AQ2867" s="11"/>
    </row>
    <row r="2868" spans="41:43" x14ac:dyDescent="0.3">
      <c r="AO2868" s="391"/>
      <c r="AP2868" s="11"/>
      <c r="AQ2868" s="11"/>
    </row>
    <row r="2869" spans="41:43" x14ac:dyDescent="0.3">
      <c r="AO2869" s="391"/>
      <c r="AP2869" s="11"/>
      <c r="AQ2869" s="11"/>
    </row>
    <row r="2870" spans="41:43" x14ac:dyDescent="0.3">
      <c r="AO2870" s="391"/>
      <c r="AP2870" s="11"/>
      <c r="AQ2870" s="11"/>
    </row>
    <row r="2871" spans="41:43" x14ac:dyDescent="0.3">
      <c r="AO2871" s="391"/>
      <c r="AP2871" s="11"/>
      <c r="AQ2871" s="11"/>
    </row>
    <row r="2872" spans="41:43" x14ac:dyDescent="0.3">
      <c r="AO2872" s="391"/>
      <c r="AP2872" s="11"/>
      <c r="AQ2872" s="11"/>
    </row>
    <row r="2873" spans="41:43" x14ac:dyDescent="0.3">
      <c r="AO2873" s="391"/>
      <c r="AP2873" s="11"/>
      <c r="AQ2873" s="11"/>
    </row>
    <row r="2874" spans="41:43" x14ac:dyDescent="0.3">
      <c r="AO2874" s="391"/>
      <c r="AP2874" s="11"/>
      <c r="AQ2874" s="11"/>
    </row>
    <row r="2875" spans="41:43" x14ac:dyDescent="0.3">
      <c r="AO2875" s="391"/>
      <c r="AP2875" s="11"/>
      <c r="AQ2875" s="11"/>
    </row>
    <row r="2876" spans="41:43" x14ac:dyDescent="0.3">
      <c r="AO2876" s="391"/>
      <c r="AP2876" s="11"/>
      <c r="AQ2876" s="11"/>
    </row>
    <row r="2877" spans="41:43" x14ac:dyDescent="0.3">
      <c r="AO2877" s="391"/>
      <c r="AP2877" s="11"/>
      <c r="AQ2877" s="11"/>
    </row>
    <row r="2878" spans="41:43" x14ac:dyDescent="0.3">
      <c r="AO2878" s="391"/>
      <c r="AP2878" s="11"/>
      <c r="AQ2878" s="11"/>
    </row>
    <row r="2879" spans="41:43" x14ac:dyDescent="0.3">
      <c r="AO2879" s="391"/>
      <c r="AP2879" s="11"/>
      <c r="AQ2879" s="11"/>
    </row>
    <row r="2880" spans="41:43" x14ac:dyDescent="0.3">
      <c r="AO2880" s="391"/>
      <c r="AP2880" s="11"/>
      <c r="AQ2880" s="11"/>
    </row>
    <row r="2881" spans="41:43" x14ac:dyDescent="0.3">
      <c r="AO2881" s="391"/>
      <c r="AP2881" s="11"/>
      <c r="AQ2881" s="11"/>
    </row>
    <row r="2882" spans="41:43" x14ac:dyDescent="0.3">
      <c r="AO2882" s="391"/>
      <c r="AP2882" s="11"/>
      <c r="AQ2882" s="11"/>
    </row>
    <row r="2883" spans="41:43" x14ac:dyDescent="0.3">
      <c r="AO2883" s="391"/>
      <c r="AP2883" s="11"/>
      <c r="AQ2883" s="11"/>
    </row>
    <row r="2884" spans="41:43" x14ac:dyDescent="0.3">
      <c r="AO2884" s="391"/>
      <c r="AP2884" s="11"/>
      <c r="AQ2884" s="11"/>
    </row>
    <row r="2885" spans="41:43" x14ac:dyDescent="0.3">
      <c r="AO2885" s="391"/>
      <c r="AP2885" s="11"/>
      <c r="AQ2885" s="11"/>
    </row>
    <row r="2886" spans="41:43" x14ac:dyDescent="0.3">
      <c r="AO2886" s="391"/>
      <c r="AP2886" s="11"/>
      <c r="AQ2886" s="11"/>
    </row>
    <row r="2887" spans="41:43" x14ac:dyDescent="0.3">
      <c r="AO2887" s="391"/>
      <c r="AP2887" s="11"/>
      <c r="AQ2887" s="11"/>
    </row>
    <row r="2888" spans="41:43" x14ac:dyDescent="0.3">
      <c r="AO2888" s="391"/>
      <c r="AP2888" s="11"/>
      <c r="AQ2888" s="11"/>
    </row>
    <row r="2889" spans="41:43" x14ac:dyDescent="0.3">
      <c r="AO2889" s="391"/>
      <c r="AP2889" s="11"/>
      <c r="AQ2889" s="11"/>
    </row>
    <row r="2890" spans="41:43" x14ac:dyDescent="0.3">
      <c r="AO2890" s="391"/>
      <c r="AP2890" s="11"/>
      <c r="AQ2890" s="11"/>
    </row>
    <row r="2891" spans="41:43" x14ac:dyDescent="0.3">
      <c r="AO2891" s="391"/>
      <c r="AP2891" s="11"/>
      <c r="AQ2891" s="11"/>
    </row>
    <row r="2892" spans="41:43" x14ac:dyDescent="0.3">
      <c r="AO2892" s="391"/>
      <c r="AP2892" s="11"/>
      <c r="AQ2892" s="11"/>
    </row>
    <row r="2893" spans="41:43" x14ac:dyDescent="0.3">
      <c r="AO2893" s="391"/>
      <c r="AP2893" s="11"/>
      <c r="AQ2893" s="11"/>
    </row>
    <row r="2894" spans="41:43" x14ac:dyDescent="0.3">
      <c r="AO2894" s="391"/>
      <c r="AP2894" s="11"/>
      <c r="AQ2894" s="11"/>
    </row>
    <row r="2895" spans="41:43" x14ac:dyDescent="0.3">
      <c r="AO2895" s="391"/>
      <c r="AP2895" s="11"/>
      <c r="AQ2895" s="11"/>
    </row>
    <row r="2896" spans="41:43" x14ac:dyDescent="0.3">
      <c r="AO2896" s="391"/>
      <c r="AP2896" s="11"/>
      <c r="AQ2896" s="11"/>
    </row>
    <row r="2897" spans="41:43" x14ac:dyDescent="0.3">
      <c r="AO2897" s="391"/>
      <c r="AP2897" s="11"/>
      <c r="AQ2897" s="11"/>
    </row>
    <row r="2898" spans="41:43" x14ac:dyDescent="0.3">
      <c r="AO2898" s="391"/>
      <c r="AP2898" s="11"/>
      <c r="AQ2898" s="11"/>
    </row>
    <row r="2899" spans="41:43" x14ac:dyDescent="0.3">
      <c r="AO2899" s="391"/>
      <c r="AP2899" s="11"/>
      <c r="AQ2899" s="11"/>
    </row>
    <row r="2900" spans="41:43" x14ac:dyDescent="0.3">
      <c r="AO2900" s="391"/>
      <c r="AP2900" s="11"/>
      <c r="AQ2900" s="11"/>
    </row>
    <row r="2901" spans="41:43" x14ac:dyDescent="0.3">
      <c r="AO2901" s="391"/>
      <c r="AP2901" s="11"/>
      <c r="AQ2901" s="11"/>
    </row>
    <row r="2902" spans="41:43" x14ac:dyDescent="0.3">
      <c r="AO2902" s="391"/>
      <c r="AP2902" s="11"/>
      <c r="AQ2902" s="11"/>
    </row>
    <row r="2903" spans="41:43" x14ac:dyDescent="0.3">
      <c r="AO2903" s="391"/>
      <c r="AP2903" s="11"/>
      <c r="AQ2903" s="11"/>
    </row>
    <row r="2904" spans="41:43" x14ac:dyDescent="0.3">
      <c r="AO2904" s="391"/>
      <c r="AP2904" s="11"/>
      <c r="AQ2904" s="11"/>
    </row>
    <row r="2905" spans="41:43" x14ac:dyDescent="0.3">
      <c r="AO2905" s="391"/>
      <c r="AP2905" s="11"/>
      <c r="AQ2905" s="11"/>
    </row>
    <row r="2906" spans="41:43" x14ac:dyDescent="0.3">
      <c r="AO2906" s="391"/>
      <c r="AP2906" s="11"/>
      <c r="AQ2906" s="11"/>
    </row>
    <row r="2907" spans="41:43" x14ac:dyDescent="0.3">
      <c r="AO2907" s="391"/>
      <c r="AP2907" s="11"/>
      <c r="AQ2907" s="11"/>
    </row>
    <row r="2908" spans="41:43" x14ac:dyDescent="0.3">
      <c r="AO2908" s="391"/>
      <c r="AP2908" s="11"/>
      <c r="AQ2908" s="11"/>
    </row>
    <row r="2909" spans="41:43" x14ac:dyDescent="0.3">
      <c r="AO2909" s="391"/>
      <c r="AP2909" s="11"/>
      <c r="AQ2909" s="11"/>
    </row>
    <row r="2910" spans="41:43" x14ac:dyDescent="0.3">
      <c r="AO2910" s="391"/>
      <c r="AP2910" s="11"/>
      <c r="AQ2910" s="11"/>
    </row>
    <row r="2911" spans="41:43" x14ac:dyDescent="0.3">
      <c r="AO2911" s="391"/>
      <c r="AP2911" s="11"/>
      <c r="AQ2911" s="11"/>
    </row>
    <row r="2912" spans="41:43" x14ac:dyDescent="0.3">
      <c r="AO2912" s="391"/>
      <c r="AP2912" s="11"/>
      <c r="AQ2912" s="11"/>
    </row>
    <row r="2913" spans="41:43" x14ac:dyDescent="0.3">
      <c r="AO2913" s="391"/>
      <c r="AP2913" s="11"/>
      <c r="AQ2913" s="11"/>
    </row>
    <row r="2914" spans="41:43" x14ac:dyDescent="0.3">
      <c r="AO2914" s="391"/>
      <c r="AP2914" s="11"/>
      <c r="AQ2914" s="11"/>
    </row>
    <row r="2915" spans="41:43" x14ac:dyDescent="0.3">
      <c r="AO2915" s="391"/>
      <c r="AP2915" s="11"/>
      <c r="AQ2915" s="11"/>
    </row>
    <row r="2916" spans="41:43" x14ac:dyDescent="0.3">
      <c r="AO2916" s="391"/>
      <c r="AP2916" s="11"/>
      <c r="AQ2916" s="11"/>
    </row>
    <row r="2917" spans="41:43" x14ac:dyDescent="0.3">
      <c r="AO2917" s="391"/>
      <c r="AP2917" s="11"/>
      <c r="AQ2917" s="11"/>
    </row>
    <row r="2918" spans="41:43" x14ac:dyDescent="0.3">
      <c r="AO2918" s="391"/>
      <c r="AP2918" s="11"/>
      <c r="AQ2918" s="11"/>
    </row>
    <row r="2919" spans="41:43" x14ac:dyDescent="0.3">
      <c r="AO2919" s="391"/>
      <c r="AP2919" s="11"/>
      <c r="AQ2919" s="11"/>
    </row>
    <row r="2920" spans="41:43" x14ac:dyDescent="0.3">
      <c r="AO2920" s="391"/>
      <c r="AP2920" s="11"/>
      <c r="AQ2920" s="11"/>
    </row>
    <row r="2921" spans="41:43" x14ac:dyDescent="0.3">
      <c r="AO2921" s="391"/>
      <c r="AP2921" s="11"/>
      <c r="AQ2921" s="11"/>
    </row>
    <row r="2922" spans="41:43" x14ac:dyDescent="0.3">
      <c r="AO2922" s="391"/>
      <c r="AP2922" s="11"/>
      <c r="AQ2922" s="11"/>
    </row>
    <row r="2923" spans="41:43" x14ac:dyDescent="0.3">
      <c r="AO2923" s="391"/>
      <c r="AP2923" s="11"/>
      <c r="AQ2923" s="11"/>
    </row>
    <row r="2924" spans="41:43" x14ac:dyDescent="0.3">
      <c r="AO2924" s="391"/>
      <c r="AP2924" s="11"/>
      <c r="AQ2924" s="11"/>
    </row>
    <row r="2925" spans="41:43" x14ac:dyDescent="0.3">
      <c r="AO2925" s="391"/>
      <c r="AP2925" s="11"/>
      <c r="AQ2925" s="11"/>
    </row>
    <row r="2926" spans="41:43" x14ac:dyDescent="0.3">
      <c r="AO2926" s="391"/>
      <c r="AP2926" s="11"/>
      <c r="AQ2926" s="11"/>
    </row>
    <row r="2927" spans="41:43" x14ac:dyDescent="0.3">
      <c r="AO2927" s="391"/>
      <c r="AP2927" s="11"/>
      <c r="AQ2927" s="11"/>
    </row>
    <row r="2928" spans="41:43" x14ac:dyDescent="0.3">
      <c r="AO2928" s="391"/>
      <c r="AP2928" s="11"/>
      <c r="AQ2928" s="11"/>
    </row>
    <row r="2929" spans="41:43" x14ac:dyDescent="0.3">
      <c r="AO2929" s="391"/>
      <c r="AP2929" s="11"/>
      <c r="AQ2929" s="11"/>
    </row>
    <row r="2930" spans="41:43" x14ac:dyDescent="0.3">
      <c r="AO2930" s="391"/>
      <c r="AP2930" s="11"/>
      <c r="AQ2930" s="11"/>
    </row>
    <row r="2931" spans="41:43" x14ac:dyDescent="0.3">
      <c r="AO2931" s="391"/>
      <c r="AP2931" s="11"/>
      <c r="AQ2931" s="11"/>
    </row>
    <row r="2932" spans="41:43" x14ac:dyDescent="0.3">
      <c r="AO2932" s="391"/>
      <c r="AP2932" s="11"/>
      <c r="AQ2932" s="11"/>
    </row>
    <row r="2933" spans="41:43" x14ac:dyDescent="0.3">
      <c r="AO2933" s="391"/>
      <c r="AP2933" s="11"/>
      <c r="AQ2933" s="11"/>
    </row>
    <row r="2934" spans="41:43" x14ac:dyDescent="0.3">
      <c r="AO2934" s="391"/>
      <c r="AP2934" s="11"/>
      <c r="AQ2934" s="11"/>
    </row>
    <row r="2935" spans="41:43" x14ac:dyDescent="0.3">
      <c r="AO2935" s="391"/>
      <c r="AP2935" s="11"/>
      <c r="AQ2935" s="11"/>
    </row>
    <row r="2936" spans="41:43" x14ac:dyDescent="0.3">
      <c r="AO2936" s="391"/>
      <c r="AP2936" s="11"/>
      <c r="AQ2936" s="11"/>
    </row>
    <row r="2937" spans="41:43" x14ac:dyDescent="0.3">
      <c r="AO2937" s="391"/>
      <c r="AP2937" s="11"/>
      <c r="AQ2937" s="11"/>
    </row>
    <row r="2938" spans="41:43" x14ac:dyDescent="0.3">
      <c r="AO2938" s="391"/>
      <c r="AP2938" s="11"/>
      <c r="AQ2938" s="11"/>
    </row>
    <row r="2939" spans="41:43" x14ac:dyDescent="0.3">
      <c r="AO2939" s="391"/>
      <c r="AP2939" s="11"/>
      <c r="AQ2939" s="11"/>
    </row>
    <row r="2940" spans="41:43" x14ac:dyDescent="0.3">
      <c r="AO2940" s="391"/>
      <c r="AP2940" s="11"/>
      <c r="AQ2940" s="11"/>
    </row>
    <row r="2941" spans="41:43" x14ac:dyDescent="0.3">
      <c r="AO2941" s="391"/>
      <c r="AP2941" s="11"/>
      <c r="AQ2941" s="11"/>
    </row>
    <row r="2942" spans="41:43" x14ac:dyDescent="0.3">
      <c r="AO2942" s="391"/>
      <c r="AP2942" s="11"/>
      <c r="AQ2942" s="11"/>
    </row>
    <row r="2943" spans="41:43" x14ac:dyDescent="0.3">
      <c r="AO2943" s="391"/>
      <c r="AP2943" s="11"/>
      <c r="AQ2943" s="11"/>
    </row>
    <row r="2944" spans="41:43" x14ac:dyDescent="0.3">
      <c r="AO2944" s="391"/>
      <c r="AP2944" s="11"/>
      <c r="AQ2944" s="11"/>
    </row>
    <row r="2945" spans="41:43" x14ac:dyDescent="0.3">
      <c r="AO2945" s="391"/>
      <c r="AP2945" s="11"/>
      <c r="AQ2945" s="11"/>
    </row>
    <row r="2946" spans="41:43" x14ac:dyDescent="0.3">
      <c r="AO2946" s="391"/>
      <c r="AP2946" s="11"/>
      <c r="AQ2946" s="11"/>
    </row>
    <row r="2947" spans="41:43" x14ac:dyDescent="0.3">
      <c r="AO2947" s="391"/>
      <c r="AP2947" s="11"/>
      <c r="AQ2947" s="11"/>
    </row>
    <row r="2948" spans="41:43" x14ac:dyDescent="0.3">
      <c r="AO2948" s="391"/>
      <c r="AP2948" s="11"/>
      <c r="AQ2948" s="11"/>
    </row>
    <row r="2949" spans="41:43" x14ac:dyDescent="0.3">
      <c r="AO2949" s="391"/>
      <c r="AP2949" s="11"/>
      <c r="AQ2949" s="11"/>
    </row>
    <row r="2950" spans="41:43" x14ac:dyDescent="0.3">
      <c r="AO2950" s="391"/>
      <c r="AP2950" s="11"/>
      <c r="AQ2950" s="11"/>
    </row>
    <row r="2951" spans="41:43" x14ac:dyDescent="0.3">
      <c r="AO2951" s="391"/>
      <c r="AP2951" s="11"/>
      <c r="AQ2951" s="11"/>
    </row>
    <row r="2952" spans="41:43" x14ac:dyDescent="0.3">
      <c r="AO2952" s="391"/>
      <c r="AP2952" s="11"/>
      <c r="AQ2952" s="11"/>
    </row>
    <row r="2953" spans="41:43" x14ac:dyDescent="0.3">
      <c r="AO2953" s="391"/>
      <c r="AP2953" s="11"/>
      <c r="AQ2953" s="11"/>
    </row>
    <row r="2954" spans="41:43" x14ac:dyDescent="0.3">
      <c r="AO2954" s="391"/>
      <c r="AP2954" s="11"/>
      <c r="AQ2954" s="11"/>
    </row>
    <row r="2955" spans="41:43" x14ac:dyDescent="0.3">
      <c r="AO2955" s="391"/>
      <c r="AP2955" s="11"/>
      <c r="AQ2955" s="11"/>
    </row>
    <row r="2956" spans="41:43" x14ac:dyDescent="0.3">
      <c r="AO2956" s="391"/>
      <c r="AP2956" s="11"/>
      <c r="AQ2956" s="11"/>
    </row>
    <row r="2957" spans="41:43" x14ac:dyDescent="0.3">
      <c r="AO2957" s="391"/>
      <c r="AP2957" s="11"/>
      <c r="AQ2957" s="11"/>
    </row>
    <row r="2958" spans="41:43" x14ac:dyDescent="0.3">
      <c r="AO2958" s="391"/>
      <c r="AP2958" s="11"/>
      <c r="AQ2958" s="11"/>
    </row>
    <row r="2959" spans="41:43" x14ac:dyDescent="0.3">
      <c r="AO2959" s="391"/>
      <c r="AP2959" s="11"/>
      <c r="AQ2959" s="11"/>
    </row>
    <row r="2960" spans="41:43" x14ac:dyDescent="0.3">
      <c r="AO2960" s="391"/>
      <c r="AP2960" s="11"/>
      <c r="AQ2960" s="11"/>
    </row>
    <row r="2961" spans="41:43" x14ac:dyDescent="0.3">
      <c r="AO2961" s="391"/>
      <c r="AP2961" s="11"/>
      <c r="AQ2961" s="11"/>
    </row>
    <row r="2962" spans="41:43" x14ac:dyDescent="0.3">
      <c r="AO2962" s="391"/>
      <c r="AP2962" s="11"/>
      <c r="AQ2962" s="11"/>
    </row>
    <row r="2963" spans="41:43" x14ac:dyDescent="0.3">
      <c r="AO2963" s="391"/>
      <c r="AP2963" s="11"/>
      <c r="AQ2963" s="11"/>
    </row>
    <row r="2964" spans="41:43" x14ac:dyDescent="0.3">
      <c r="AO2964" s="391"/>
      <c r="AP2964" s="11"/>
      <c r="AQ2964" s="11"/>
    </row>
    <row r="2965" spans="41:43" x14ac:dyDescent="0.3">
      <c r="AO2965" s="391"/>
      <c r="AP2965" s="11"/>
      <c r="AQ2965" s="11"/>
    </row>
    <row r="2966" spans="41:43" x14ac:dyDescent="0.3">
      <c r="AO2966" s="391"/>
      <c r="AP2966" s="11"/>
      <c r="AQ2966" s="11"/>
    </row>
    <row r="2967" spans="41:43" x14ac:dyDescent="0.3">
      <c r="AO2967" s="391"/>
      <c r="AP2967" s="11"/>
      <c r="AQ2967" s="11"/>
    </row>
    <row r="2968" spans="41:43" x14ac:dyDescent="0.3">
      <c r="AO2968" s="391"/>
      <c r="AP2968" s="11"/>
      <c r="AQ2968" s="11"/>
    </row>
    <row r="2969" spans="41:43" x14ac:dyDescent="0.3">
      <c r="AO2969" s="391"/>
      <c r="AP2969" s="11"/>
      <c r="AQ2969" s="11"/>
    </row>
    <row r="2970" spans="41:43" x14ac:dyDescent="0.3">
      <c r="AO2970" s="391"/>
      <c r="AP2970" s="11"/>
      <c r="AQ2970" s="11"/>
    </row>
    <row r="2971" spans="41:43" x14ac:dyDescent="0.3">
      <c r="AO2971" s="391"/>
      <c r="AP2971" s="11"/>
      <c r="AQ2971" s="11"/>
    </row>
    <row r="2972" spans="41:43" x14ac:dyDescent="0.3">
      <c r="AO2972" s="391"/>
      <c r="AP2972" s="11"/>
      <c r="AQ2972" s="11"/>
    </row>
    <row r="2973" spans="41:43" x14ac:dyDescent="0.3">
      <c r="AO2973" s="391"/>
      <c r="AP2973" s="11"/>
      <c r="AQ2973" s="11"/>
    </row>
    <row r="2974" spans="41:43" x14ac:dyDescent="0.3">
      <c r="AO2974" s="391"/>
      <c r="AP2974" s="11"/>
      <c r="AQ2974" s="11"/>
    </row>
    <row r="2975" spans="41:43" x14ac:dyDescent="0.3">
      <c r="AO2975" s="391"/>
      <c r="AP2975" s="11"/>
      <c r="AQ2975" s="11"/>
    </row>
    <row r="2976" spans="41:43" x14ac:dyDescent="0.3">
      <c r="AO2976" s="391"/>
      <c r="AP2976" s="11"/>
      <c r="AQ2976" s="11"/>
    </row>
    <row r="2977" spans="41:43" x14ac:dyDescent="0.3">
      <c r="AO2977" s="391"/>
      <c r="AP2977" s="11"/>
      <c r="AQ2977" s="11"/>
    </row>
    <row r="2978" spans="41:43" x14ac:dyDescent="0.3">
      <c r="AO2978" s="391"/>
      <c r="AP2978" s="11"/>
      <c r="AQ2978" s="11"/>
    </row>
    <row r="2979" spans="41:43" x14ac:dyDescent="0.3">
      <c r="AO2979" s="391"/>
      <c r="AP2979" s="11"/>
      <c r="AQ2979" s="11"/>
    </row>
    <row r="2980" spans="41:43" x14ac:dyDescent="0.3">
      <c r="AO2980" s="391"/>
      <c r="AP2980" s="11"/>
      <c r="AQ2980" s="11"/>
    </row>
    <row r="2981" spans="41:43" x14ac:dyDescent="0.3">
      <c r="AO2981" s="391"/>
      <c r="AP2981" s="11"/>
      <c r="AQ2981" s="11"/>
    </row>
    <row r="2982" spans="41:43" x14ac:dyDescent="0.3">
      <c r="AO2982" s="391"/>
      <c r="AP2982" s="11"/>
      <c r="AQ2982" s="11"/>
    </row>
    <row r="2983" spans="41:43" x14ac:dyDescent="0.3">
      <c r="AO2983" s="391"/>
      <c r="AP2983" s="11"/>
      <c r="AQ2983" s="11"/>
    </row>
    <row r="2984" spans="41:43" x14ac:dyDescent="0.3">
      <c r="AO2984" s="391"/>
      <c r="AP2984" s="11"/>
      <c r="AQ2984" s="11"/>
    </row>
    <row r="2985" spans="41:43" x14ac:dyDescent="0.3">
      <c r="AO2985" s="391"/>
      <c r="AP2985" s="11"/>
      <c r="AQ2985" s="11"/>
    </row>
    <row r="2986" spans="41:43" x14ac:dyDescent="0.3">
      <c r="AO2986" s="391"/>
      <c r="AP2986" s="11"/>
      <c r="AQ2986" s="11"/>
    </row>
    <row r="2987" spans="41:43" x14ac:dyDescent="0.3">
      <c r="AO2987" s="391"/>
      <c r="AP2987" s="11"/>
      <c r="AQ2987" s="11"/>
    </row>
    <row r="2988" spans="41:43" x14ac:dyDescent="0.3">
      <c r="AO2988" s="391"/>
      <c r="AP2988" s="11"/>
      <c r="AQ2988" s="11"/>
    </row>
    <row r="2989" spans="41:43" x14ac:dyDescent="0.3">
      <c r="AO2989" s="391"/>
      <c r="AP2989" s="11"/>
      <c r="AQ2989" s="11"/>
    </row>
    <row r="2990" spans="41:43" x14ac:dyDescent="0.3">
      <c r="AO2990" s="391"/>
      <c r="AP2990" s="11"/>
      <c r="AQ2990" s="11"/>
    </row>
    <row r="2991" spans="41:43" x14ac:dyDescent="0.3">
      <c r="AO2991" s="391"/>
      <c r="AP2991" s="11"/>
      <c r="AQ2991" s="11"/>
    </row>
    <row r="2992" spans="41:43" x14ac:dyDescent="0.3">
      <c r="AO2992" s="391"/>
      <c r="AP2992" s="11"/>
      <c r="AQ2992" s="11"/>
    </row>
    <row r="2993" spans="41:43" x14ac:dyDescent="0.3">
      <c r="AO2993" s="391"/>
      <c r="AP2993" s="11"/>
      <c r="AQ2993" s="11"/>
    </row>
    <row r="2994" spans="41:43" x14ac:dyDescent="0.3">
      <c r="AO2994" s="391"/>
      <c r="AP2994" s="11"/>
      <c r="AQ2994" s="11"/>
    </row>
    <row r="2995" spans="41:43" x14ac:dyDescent="0.3">
      <c r="AO2995" s="391"/>
      <c r="AP2995" s="11"/>
      <c r="AQ2995" s="11"/>
    </row>
    <row r="2996" spans="41:43" x14ac:dyDescent="0.3">
      <c r="AO2996" s="391"/>
      <c r="AP2996" s="11"/>
      <c r="AQ2996" s="11"/>
    </row>
    <row r="2997" spans="41:43" x14ac:dyDescent="0.3">
      <c r="AO2997" s="391"/>
      <c r="AP2997" s="11"/>
      <c r="AQ2997" s="11"/>
    </row>
    <row r="2998" spans="41:43" x14ac:dyDescent="0.3">
      <c r="AO2998" s="391"/>
      <c r="AP2998" s="11"/>
      <c r="AQ2998" s="11"/>
    </row>
    <row r="2999" spans="41:43" x14ac:dyDescent="0.3">
      <c r="AO2999" s="391"/>
      <c r="AP2999" s="11"/>
      <c r="AQ2999" s="11"/>
    </row>
    <row r="3000" spans="41:43" x14ac:dyDescent="0.3">
      <c r="AO3000" s="391"/>
      <c r="AP3000" s="11"/>
      <c r="AQ3000" s="11"/>
    </row>
    <row r="3001" spans="41:43" x14ac:dyDescent="0.3">
      <c r="AO3001" s="391"/>
      <c r="AP3001" s="11"/>
      <c r="AQ3001" s="11"/>
    </row>
    <row r="3002" spans="41:43" x14ac:dyDescent="0.3">
      <c r="AO3002" s="391"/>
      <c r="AP3002" s="11"/>
      <c r="AQ3002" s="11"/>
    </row>
    <row r="3003" spans="41:43" x14ac:dyDescent="0.3">
      <c r="AO3003" s="391"/>
      <c r="AP3003" s="11"/>
      <c r="AQ3003" s="11"/>
    </row>
    <row r="3004" spans="41:43" x14ac:dyDescent="0.3">
      <c r="AO3004" s="391"/>
      <c r="AP3004" s="11"/>
      <c r="AQ3004" s="11"/>
    </row>
    <row r="3005" spans="41:43" x14ac:dyDescent="0.3">
      <c r="AO3005" s="391"/>
      <c r="AP3005" s="11"/>
      <c r="AQ3005" s="11"/>
    </row>
    <row r="3006" spans="41:43" x14ac:dyDescent="0.3">
      <c r="AO3006" s="391"/>
      <c r="AP3006" s="11"/>
      <c r="AQ3006" s="11"/>
    </row>
    <row r="3007" spans="41:43" x14ac:dyDescent="0.3">
      <c r="AO3007" s="391"/>
      <c r="AP3007" s="11"/>
      <c r="AQ3007" s="11"/>
    </row>
    <row r="3008" spans="41:43" x14ac:dyDescent="0.3">
      <c r="AO3008" s="391"/>
      <c r="AP3008" s="11"/>
      <c r="AQ3008" s="11"/>
    </row>
    <row r="3009" spans="41:43" x14ac:dyDescent="0.3">
      <c r="AO3009" s="391"/>
      <c r="AP3009" s="11"/>
      <c r="AQ3009" s="11"/>
    </row>
    <row r="3010" spans="41:43" x14ac:dyDescent="0.3">
      <c r="AO3010" s="391"/>
      <c r="AP3010" s="11"/>
      <c r="AQ3010" s="11"/>
    </row>
    <row r="3011" spans="41:43" x14ac:dyDescent="0.3">
      <c r="AO3011" s="391"/>
      <c r="AP3011" s="11"/>
      <c r="AQ3011" s="11"/>
    </row>
    <row r="3012" spans="41:43" x14ac:dyDescent="0.3">
      <c r="AO3012" s="391"/>
      <c r="AP3012" s="11"/>
      <c r="AQ3012" s="11"/>
    </row>
    <row r="3013" spans="41:43" x14ac:dyDescent="0.3">
      <c r="AO3013" s="391"/>
      <c r="AP3013" s="11"/>
      <c r="AQ3013" s="11"/>
    </row>
    <row r="3014" spans="41:43" x14ac:dyDescent="0.3">
      <c r="AO3014" s="391"/>
      <c r="AP3014" s="11"/>
      <c r="AQ3014" s="11"/>
    </row>
    <row r="3015" spans="41:43" x14ac:dyDescent="0.3">
      <c r="AO3015" s="391"/>
      <c r="AP3015" s="11"/>
      <c r="AQ3015" s="11"/>
    </row>
    <row r="3016" spans="41:43" x14ac:dyDescent="0.3">
      <c r="AO3016" s="391"/>
      <c r="AP3016" s="11"/>
      <c r="AQ3016" s="11"/>
    </row>
    <row r="3017" spans="41:43" x14ac:dyDescent="0.3">
      <c r="AO3017" s="391"/>
      <c r="AP3017" s="11"/>
      <c r="AQ3017" s="11"/>
    </row>
    <row r="3018" spans="41:43" x14ac:dyDescent="0.3">
      <c r="AO3018" s="391"/>
      <c r="AP3018" s="11"/>
      <c r="AQ3018" s="11"/>
    </row>
    <row r="3019" spans="41:43" x14ac:dyDescent="0.3">
      <c r="AO3019" s="391"/>
      <c r="AP3019" s="11"/>
      <c r="AQ3019" s="11"/>
    </row>
    <row r="3020" spans="41:43" x14ac:dyDescent="0.3">
      <c r="AO3020" s="391"/>
      <c r="AP3020" s="11"/>
      <c r="AQ3020" s="11"/>
    </row>
    <row r="3021" spans="41:43" x14ac:dyDescent="0.3">
      <c r="AO3021" s="391"/>
      <c r="AP3021" s="11"/>
      <c r="AQ3021" s="11"/>
    </row>
    <row r="3022" spans="41:43" x14ac:dyDescent="0.3">
      <c r="AO3022" s="391"/>
      <c r="AP3022" s="11"/>
      <c r="AQ3022" s="11"/>
    </row>
    <row r="3023" spans="41:43" x14ac:dyDescent="0.3">
      <c r="AO3023" s="391"/>
      <c r="AP3023" s="11"/>
      <c r="AQ3023" s="11"/>
    </row>
    <row r="3024" spans="41:43" x14ac:dyDescent="0.3">
      <c r="AO3024" s="391"/>
      <c r="AP3024" s="11"/>
      <c r="AQ3024" s="11"/>
    </row>
    <row r="3025" spans="41:43" x14ac:dyDescent="0.3">
      <c r="AO3025" s="391"/>
      <c r="AP3025" s="11"/>
      <c r="AQ3025" s="11"/>
    </row>
    <row r="3026" spans="41:43" x14ac:dyDescent="0.3">
      <c r="AO3026" s="391"/>
      <c r="AP3026" s="11"/>
      <c r="AQ3026" s="11"/>
    </row>
    <row r="3027" spans="41:43" x14ac:dyDescent="0.3">
      <c r="AO3027" s="391"/>
      <c r="AP3027" s="11"/>
      <c r="AQ3027" s="11"/>
    </row>
    <row r="3028" spans="41:43" x14ac:dyDescent="0.3">
      <c r="AO3028" s="391"/>
      <c r="AP3028" s="11"/>
      <c r="AQ3028" s="11"/>
    </row>
    <row r="3029" spans="41:43" x14ac:dyDescent="0.3">
      <c r="AO3029" s="391"/>
      <c r="AP3029" s="11"/>
      <c r="AQ3029" s="11"/>
    </row>
    <row r="3030" spans="41:43" x14ac:dyDescent="0.3">
      <c r="AO3030" s="391"/>
      <c r="AP3030" s="11"/>
      <c r="AQ3030" s="11"/>
    </row>
    <row r="3031" spans="41:43" x14ac:dyDescent="0.3">
      <c r="AO3031" s="391"/>
      <c r="AP3031" s="11"/>
      <c r="AQ3031" s="11"/>
    </row>
    <row r="3032" spans="41:43" x14ac:dyDescent="0.3">
      <c r="AO3032" s="391"/>
      <c r="AP3032" s="11"/>
      <c r="AQ3032" s="11"/>
    </row>
    <row r="3033" spans="41:43" x14ac:dyDescent="0.3">
      <c r="AO3033" s="391"/>
      <c r="AP3033" s="11"/>
      <c r="AQ3033" s="11"/>
    </row>
    <row r="3034" spans="41:43" x14ac:dyDescent="0.3">
      <c r="AO3034" s="391"/>
      <c r="AP3034" s="11"/>
      <c r="AQ3034" s="11"/>
    </row>
    <row r="3035" spans="41:43" x14ac:dyDescent="0.3">
      <c r="AO3035" s="391"/>
      <c r="AP3035" s="11"/>
      <c r="AQ3035" s="11"/>
    </row>
    <row r="3036" spans="41:43" x14ac:dyDescent="0.3">
      <c r="AO3036" s="391"/>
      <c r="AP3036" s="11"/>
      <c r="AQ3036" s="11"/>
    </row>
    <row r="3037" spans="41:43" x14ac:dyDescent="0.3">
      <c r="AO3037" s="391"/>
      <c r="AP3037" s="11"/>
      <c r="AQ3037" s="11"/>
    </row>
    <row r="3038" spans="41:43" x14ac:dyDescent="0.3">
      <c r="AO3038" s="391"/>
      <c r="AP3038" s="11"/>
      <c r="AQ3038" s="11"/>
    </row>
    <row r="3039" spans="41:43" x14ac:dyDescent="0.3">
      <c r="AO3039" s="391"/>
      <c r="AP3039" s="11"/>
      <c r="AQ3039" s="11"/>
    </row>
    <row r="3040" spans="41:43" x14ac:dyDescent="0.3">
      <c r="AO3040" s="391"/>
      <c r="AP3040" s="11"/>
      <c r="AQ3040" s="11"/>
    </row>
    <row r="3041" spans="41:43" x14ac:dyDescent="0.3">
      <c r="AO3041" s="391"/>
      <c r="AP3041" s="11"/>
      <c r="AQ3041" s="11"/>
    </row>
    <row r="3042" spans="41:43" x14ac:dyDescent="0.3">
      <c r="AO3042" s="391"/>
      <c r="AP3042" s="11"/>
      <c r="AQ3042" s="11"/>
    </row>
    <row r="3043" spans="41:43" x14ac:dyDescent="0.3">
      <c r="AO3043" s="391"/>
      <c r="AP3043" s="11"/>
      <c r="AQ3043" s="11"/>
    </row>
    <row r="3044" spans="41:43" x14ac:dyDescent="0.3">
      <c r="AO3044" s="391"/>
      <c r="AP3044" s="11"/>
      <c r="AQ3044" s="11"/>
    </row>
    <row r="3045" spans="41:43" x14ac:dyDescent="0.3">
      <c r="AO3045" s="391"/>
      <c r="AP3045" s="11"/>
      <c r="AQ3045" s="11"/>
    </row>
    <row r="3046" spans="41:43" x14ac:dyDescent="0.3">
      <c r="AO3046" s="391"/>
      <c r="AP3046" s="11"/>
      <c r="AQ3046" s="11"/>
    </row>
    <row r="3047" spans="41:43" x14ac:dyDescent="0.3">
      <c r="AO3047" s="391"/>
      <c r="AP3047" s="11"/>
      <c r="AQ3047" s="11"/>
    </row>
    <row r="3048" spans="41:43" x14ac:dyDescent="0.3">
      <c r="AO3048" s="391"/>
      <c r="AP3048" s="11"/>
      <c r="AQ3048" s="11"/>
    </row>
    <row r="3049" spans="41:43" x14ac:dyDescent="0.3">
      <c r="AO3049" s="391"/>
      <c r="AP3049" s="11"/>
      <c r="AQ3049" s="11"/>
    </row>
    <row r="3050" spans="41:43" x14ac:dyDescent="0.3">
      <c r="AO3050" s="391"/>
      <c r="AP3050" s="11"/>
      <c r="AQ3050" s="11"/>
    </row>
    <row r="3051" spans="41:43" x14ac:dyDescent="0.3">
      <c r="AO3051" s="391"/>
      <c r="AP3051" s="11"/>
      <c r="AQ3051" s="11"/>
    </row>
    <row r="3052" spans="41:43" x14ac:dyDescent="0.3">
      <c r="AO3052" s="391"/>
      <c r="AP3052" s="11"/>
      <c r="AQ3052" s="11"/>
    </row>
    <row r="3053" spans="41:43" x14ac:dyDescent="0.3">
      <c r="AO3053" s="391"/>
      <c r="AP3053" s="11"/>
      <c r="AQ3053" s="11"/>
    </row>
    <row r="3054" spans="41:43" x14ac:dyDescent="0.3">
      <c r="AO3054" s="391"/>
      <c r="AP3054" s="11"/>
      <c r="AQ3054" s="11"/>
    </row>
    <row r="3055" spans="41:43" x14ac:dyDescent="0.3">
      <c r="AO3055" s="391"/>
      <c r="AP3055" s="11"/>
      <c r="AQ3055" s="11"/>
    </row>
    <row r="3056" spans="41:43" x14ac:dyDescent="0.3">
      <c r="AO3056" s="391"/>
      <c r="AP3056" s="11"/>
      <c r="AQ3056" s="11"/>
    </row>
    <row r="3057" spans="41:43" x14ac:dyDescent="0.3">
      <c r="AO3057" s="391"/>
      <c r="AP3057" s="11"/>
      <c r="AQ3057" s="11"/>
    </row>
    <row r="3058" spans="41:43" x14ac:dyDescent="0.3">
      <c r="AO3058" s="391"/>
      <c r="AP3058" s="11"/>
      <c r="AQ3058" s="11"/>
    </row>
    <row r="3059" spans="41:43" x14ac:dyDescent="0.3">
      <c r="AO3059" s="391"/>
      <c r="AP3059" s="11"/>
      <c r="AQ3059" s="11"/>
    </row>
    <row r="3060" spans="41:43" x14ac:dyDescent="0.3">
      <c r="AO3060" s="391"/>
      <c r="AP3060" s="11"/>
      <c r="AQ3060" s="11"/>
    </row>
    <row r="3061" spans="41:43" x14ac:dyDescent="0.3">
      <c r="AO3061" s="391"/>
      <c r="AP3061" s="11"/>
      <c r="AQ3061" s="11"/>
    </row>
    <row r="3062" spans="41:43" x14ac:dyDescent="0.3">
      <c r="AO3062" s="391"/>
      <c r="AP3062" s="11"/>
      <c r="AQ3062" s="11"/>
    </row>
    <row r="3063" spans="41:43" x14ac:dyDescent="0.3">
      <c r="AO3063" s="391"/>
      <c r="AP3063" s="11"/>
      <c r="AQ3063" s="11"/>
    </row>
    <row r="3064" spans="41:43" x14ac:dyDescent="0.3">
      <c r="AO3064" s="391"/>
      <c r="AP3064" s="11"/>
      <c r="AQ3064" s="11"/>
    </row>
    <row r="3065" spans="41:43" x14ac:dyDescent="0.3">
      <c r="AO3065" s="391"/>
      <c r="AP3065" s="11"/>
      <c r="AQ3065" s="11"/>
    </row>
    <row r="3066" spans="41:43" x14ac:dyDescent="0.3">
      <c r="AO3066" s="391"/>
      <c r="AP3066" s="11"/>
      <c r="AQ3066" s="11"/>
    </row>
    <row r="3067" spans="41:43" x14ac:dyDescent="0.3">
      <c r="AO3067" s="391"/>
      <c r="AP3067" s="11"/>
      <c r="AQ3067" s="11"/>
    </row>
    <row r="3068" spans="41:43" x14ac:dyDescent="0.3">
      <c r="AO3068" s="391"/>
      <c r="AP3068" s="11"/>
      <c r="AQ3068" s="11"/>
    </row>
    <row r="3069" spans="41:43" x14ac:dyDescent="0.3">
      <c r="AO3069" s="391"/>
      <c r="AP3069" s="11"/>
      <c r="AQ3069" s="11"/>
    </row>
    <row r="3070" spans="41:43" x14ac:dyDescent="0.3">
      <c r="AO3070" s="391"/>
      <c r="AP3070" s="11"/>
      <c r="AQ3070" s="11"/>
    </row>
    <row r="3071" spans="41:43" x14ac:dyDescent="0.3">
      <c r="AO3071" s="391"/>
      <c r="AP3071" s="11"/>
      <c r="AQ3071" s="11"/>
    </row>
    <row r="3072" spans="41:43" x14ac:dyDescent="0.3">
      <c r="AO3072" s="391"/>
      <c r="AP3072" s="11"/>
      <c r="AQ3072" s="11"/>
    </row>
    <row r="3073" spans="41:43" x14ac:dyDescent="0.3">
      <c r="AO3073" s="391"/>
      <c r="AP3073" s="11"/>
      <c r="AQ3073" s="11"/>
    </row>
    <row r="3074" spans="41:43" x14ac:dyDescent="0.3">
      <c r="AO3074" s="391"/>
      <c r="AP3074" s="11"/>
      <c r="AQ3074" s="11"/>
    </row>
    <row r="3075" spans="41:43" x14ac:dyDescent="0.3">
      <c r="AO3075" s="391"/>
      <c r="AP3075" s="11"/>
      <c r="AQ3075" s="11"/>
    </row>
    <row r="3076" spans="41:43" x14ac:dyDescent="0.3">
      <c r="AO3076" s="391"/>
      <c r="AP3076" s="11"/>
      <c r="AQ3076" s="11"/>
    </row>
    <row r="3077" spans="41:43" x14ac:dyDescent="0.3">
      <c r="AO3077" s="391"/>
      <c r="AP3077" s="11"/>
      <c r="AQ3077" s="11"/>
    </row>
    <row r="3078" spans="41:43" x14ac:dyDescent="0.3">
      <c r="AO3078" s="391"/>
      <c r="AP3078" s="11"/>
      <c r="AQ3078" s="11"/>
    </row>
    <row r="3079" spans="41:43" x14ac:dyDescent="0.3">
      <c r="AO3079" s="391"/>
      <c r="AP3079" s="11"/>
      <c r="AQ3079" s="11"/>
    </row>
    <row r="3080" spans="41:43" x14ac:dyDescent="0.3">
      <c r="AO3080" s="391"/>
      <c r="AP3080" s="11"/>
      <c r="AQ3080" s="11"/>
    </row>
    <row r="3081" spans="41:43" x14ac:dyDescent="0.3">
      <c r="AO3081" s="391"/>
      <c r="AP3081" s="11"/>
      <c r="AQ3081" s="11"/>
    </row>
    <row r="3082" spans="41:43" x14ac:dyDescent="0.3">
      <c r="AO3082" s="391"/>
      <c r="AP3082" s="11"/>
      <c r="AQ3082" s="11"/>
    </row>
    <row r="3083" spans="41:43" x14ac:dyDescent="0.3">
      <c r="AO3083" s="391"/>
      <c r="AP3083" s="11"/>
      <c r="AQ3083" s="11"/>
    </row>
    <row r="3084" spans="41:43" x14ac:dyDescent="0.3">
      <c r="AO3084" s="391"/>
      <c r="AP3084" s="11"/>
      <c r="AQ3084" s="11"/>
    </row>
    <row r="3085" spans="41:43" x14ac:dyDescent="0.3">
      <c r="AO3085" s="391"/>
      <c r="AP3085" s="11"/>
      <c r="AQ3085" s="11"/>
    </row>
    <row r="3086" spans="41:43" x14ac:dyDescent="0.3">
      <c r="AO3086" s="391"/>
      <c r="AP3086" s="11"/>
      <c r="AQ3086" s="11"/>
    </row>
    <row r="3087" spans="41:43" x14ac:dyDescent="0.3">
      <c r="AO3087" s="391"/>
      <c r="AP3087" s="11"/>
      <c r="AQ3087" s="11"/>
    </row>
    <row r="3088" spans="41:43" x14ac:dyDescent="0.3">
      <c r="AO3088" s="391"/>
      <c r="AP3088" s="11"/>
      <c r="AQ3088" s="11"/>
    </row>
    <row r="3089" spans="41:43" x14ac:dyDescent="0.3">
      <c r="AO3089" s="391"/>
      <c r="AP3089" s="11"/>
      <c r="AQ3089" s="11"/>
    </row>
    <row r="3090" spans="41:43" x14ac:dyDescent="0.3">
      <c r="AO3090" s="391"/>
      <c r="AP3090" s="11"/>
      <c r="AQ3090" s="11"/>
    </row>
    <row r="3091" spans="41:43" x14ac:dyDescent="0.3">
      <c r="AO3091" s="391"/>
      <c r="AP3091" s="11"/>
      <c r="AQ3091" s="11"/>
    </row>
    <row r="3092" spans="41:43" x14ac:dyDescent="0.3">
      <c r="AO3092" s="391"/>
      <c r="AP3092" s="11"/>
      <c r="AQ3092" s="11"/>
    </row>
    <row r="3093" spans="41:43" x14ac:dyDescent="0.3">
      <c r="AO3093" s="391"/>
      <c r="AP3093" s="11"/>
      <c r="AQ3093" s="11"/>
    </row>
    <row r="3094" spans="41:43" x14ac:dyDescent="0.3">
      <c r="AO3094" s="391"/>
      <c r="AP3094" s="11"/>
      <c r="AQ3094" s="11"/>
    </row>
    <row r="3095" spans="41:43" x14ac:dyDescent="0.3">
      <c r="AO3095" s="391"/>
      <c r="AP3095" s="11"/>
      <c r="AQ3095" s="11"/>
    </row>
    <row r="3096" spans="41:43" x14ac:dyDescent="0.3">
      <c r="AO3096" s="391"/>
      <c r="AP3096" s="11"/>
      <c r="AQ3096" s="11"/>
    </row>
    <row r="3097" spans="41:43" x14ac:dyDescent="0.3">
      <c r="AO3097" s="391"/>
      <c r="AP3097" s="11"/>
      <c r="AQ3097" s="11"/>
    </row>
    <row r="3098" spans="41:43" x14ac:dyDescent="0.3">
      <c r="AO3098" s="391"/>
      <c r="AP3098" s="11"/>
      <c r="AQ3098" s="11"/>
    </row>
    <row r="3099" spans="41:43" x14ac:dyDescent="0.3">
      <c r="AO3099" s="391"/>
      <c r="AP3099" s="11"/>
      <c r="AQ3099" s="11"/>
    </row>
    <row r="3100" spans="41:43" x14ac:dyDescent="0.3">
      <c r="AO3100" s="391"/>
      <c r="AP3100" s="11"/>
      <c r="AQ3100" s="11"/>
    </row>
    <row r="3101" spans="41:43" x14ac:dyDescent="0.3">
      <c r="AO3101" s="391"/>
      <c r="AP3101" s="11"/>
      <c r="AQ3101" s="11"/>
    </row>
    <row r="3102" spans="41:43" x14ac:dyDescent="0.3">
      <c r="AO3102" s="391"/>
      <c r="AP3102" s="11"/>
      <c r="AQ3102" s="11"/>
    </row>
    <row r="3103" spans="41:43" x14ac:dyDescent="0.3">
      <c r="AO3103" s="391"/>
      <c r="AP3103" s="11"/>
      <c r="AQ3103" s="11"/>
    </row>
    <row r="3104" spans="41:43" x14ac:dyDescent="0.3">
      <c r="AO3104" s="391"/>
      <c r="AP3104" s="11"/>
      <c r="AQ3104" s="11"/>
    </row>
    <row r="3105" spans="41:43" x14ac:dyDescent="0.3">
      <c r="AO3105" s="391"/>
      <c r="AP3105" s="11"/>
      <c r="AQ3105" s="11"/>
    </row>
    <row r="3106" spans="41:43" x14ac:dyDescent="0.3">
      <c r="AO3106" s="391"/>
      <c r="AP3106" s="11"/>
      <c r="AQ3106" s="11"/>
    </row>
    <row r="3107" spans="41:43" x14ac:dyDescent="0.3">
      <c r="AO3107" s="391"/>
      <c r="AP3107" s="11"/>
      <c r="AQ3107" s="11"/>
    </row>
    <row r="3108" spans="41:43" x14ac:dyDescent="0.3">
      <c r="AO3108" s="391"/>
      <c r="AP3108" s="11"/>
      <c r="AQ3108" s="11"/>
    </row>
    <row r="3109" spans="41:43" x14ac:dyDescent="0.3">
      <c r="AO3109" s="391"/>
      <c r="AP3109" s="11"/>
      <c r="AQ3109" s="11"/>
    </row>
    <row r="3110" spans="41:43" x14ac:dyDescent="0.3">
      <c r="AO3110" s="391"/>
      <c r="AP3110" s="11"/>
      <c r="AQ3110" s="11"/>
    </row>
    <row r="3111" spans="41:43" x14ac:dyDescent="0.3">
      <c r="AO3111" s="391"/>
      <c r="AP3111" s="11"/>
      <c r="AQ3111" s="11"/>
    </row>
    <row r="3112" spans="41:43" x14ac:dyDescent="0.3">
      <c r="AO3112" s="391"/>
      <c r="AP3112" s="11"/>
      <c r="AQ3112" s="11"/>
    </row>
    <row r="3113" spans="41:43" x14ac:dyDescent="0.3">
      <c r="AO3113" s="391"/>
      <c r="AP3113" s="11"/>
      <c r="AQ3113" s="11"/>
    </row>
    <row r="3114" spans="41:43" x14ac:dyDescent="0.3">
      <c r="AO3114" s="391"/>
      <c r="AP3114" s="11"/>
      <c r="AQ3114" s="11"/>
    </row>
    <row r="3115" spans="41:43" x14ac:dyDescent="0.3">
      <c r="AO3115" s="391"/>
      <c r="AP3115" s="11"/>
      <c r="AQ3115" s="11"/>
    </row>
    <row r="3116" spans="41:43" x14ac:dyDescent="0.3">
      <c r="AO3116" s="391"/>
      <c r="AP3116" s="11"/>
      <c r="AQ3116" s="11"/>
    </row>
    <row r="3117" spans="41:43" x14ac:dyDescent="0.3">
      <c r="AO3117" s="391"/>
      <c r="AP3117" s="11"/>
      <c r="AQ3117" s="11"/>
    </row>
    <row r="3118" spans="41:43" x14ac:dyDescent="0.3">
      <c r="AO3118" s="391"/>
      <c r="AP3118" s="11"/>
      <c r="AQ3118" s="11"/>
    </row>
    <row r="3119" spans="41:43" x14ac:dyDescent="0.3">
      <c r="AO3119" s="391"/>
      <c r="AP3119" s="11"/>
      <c r="AQ3119" s="11"/>
    </row>
    <row r="3120" spans="41:43" x14ac:dyDescent="0.3">
      <c r="AO3120" s="391"/>
      <c r="AP3120" s="11"/>
      <c r="AQ3120" s="11"/>
    </row>
    <row r="3121" spans="41:43" x14ac:dyDescent="0.3">
      <c r="AO3121" s="391"/>
      <c r="AP3121" s="11"/>
      <c r="AQ3121" s="11"/>
    </row>
    <row r="3122" spans="41:43" x14ac:dyDescent="0.3">
      <c r="AO3122" s="391"/>
      <c r="AP3122" s="11"/>
      <c r="AQ3122" s="11"/>
    </row>
    <row r="3123" spans="41:43" x14ac:dyDescent="0.3">
      <c r="AO3123" s="391"/>
      <c r="AP3123" s="11"/>
      <c r="AQ3123" s="11"/>
    </row>
    <row r="3124" spans="41:43" x14ac:dyDescent="0.3">
      <c r="AO3124" s="391"/>
      <c r="AP3124" s="11"/>
      <c r="AQ3124" s="11"/>
    </row>
    <row r="3125" spans="41:43" x14ac:dyDescent="0.3">
      <c r="AO3125" s="391"/>
      <c r="AP3125" s="11"/>
      <c r="AQ3125" s="11"/>
    </row>
    <row r="3126" spans="41:43" x14ac:dyDescent="0.3">
      <c r="AO3126" s="391"/>
      <c r="AP3126" s="11"/>
      <c r="AQ3126" s="11"/>
    </row>
    <row r="3127" spans="41:43" x14ac:dyDescent="0.3">
      <c r="AO3127" s="391"/>
      <c r="AP3127" s="11"/>
      <c r="AQ3127" s="11"/>
    </row>
    <row r="3128" spans="41:43" x14ac:dyDescent="0.3">
      <c r="AO3128" s="391"/>
      <c r="AP3128" s="11"/>
      <c r="AQ3128" s="11"/>
    </row>
    <row r="3129" spans="41:43" x14ac:dyDescent="0.3">
      <c r="AO3129" s="391"/>
      <c r="AP3129" s="11"/>
      <c r="AQ3129" s="11"/>
    </row>
    <row r="3130" spans="41:43" x14ac:dyDescent="0.3">
      <c r="AO3130" s="391"/>
      <c r="AP3130" s="11"/>
      <c r="AQ3130" s="11"/>
    </row>
    <row r="3131" spans="41:43" x14ac:dyDescent="0.3">
      <c r="AO3131" s="391"/>
      <c r="AP3131" s="11"/>
      <c r="AQ3131" s="11"/>
    </row>
    <row r="3132" spans="41:43" x14ac:dyDescent="0.3">
      <c r="AO3132" s="391"/>
      <c r="AP3132" s="11"/>
      <c r="AQ3132" s="11"/>
    </row>
    <row r="3133" spans="41:43" x14ac:dyDescent="0.3">
      <c r="AO3133" s="391"/>
      <c r="AP3133" s="11"/>
      <c r="AQ3133" s="11"/>
    </row>
    <row r="3134" spans="41:43" x14ac:dyDescent="0.3">
      <c r="AO3134" s="391"/>
      <c r="AP3134" s="11"/>
      <c r="AQ3134" s="11"/>
    </row>
    <row r="3135" spans="41:43" x14ac:dyDescent="0.3">
      <c r="AO3135" s="391"/>
      <c r="AP3135" s="11"/>
      <c r="AQ3135" s="11"/>
    </row>
    <row r="3136" spans="41:43" x14ac:dyDescent="0.3">
      <c r="AO3136" s="391"/>
      <c r="AP3136" s="11"/>
      <c r="AQ3136" s="11"/>
    </row>
    <row r="3137" spans="41:43" x14ac:dyDescent="0.3">
      <c r="AO3137" s="391"/>
      <c r="AP3137" s="11"/>
      <c r="AQ3137" s="11"/>
    </row>
    <row r="3138" spans="41:43" x14ac:dyDescent="0.3">
      <c r="AO3138" s="391"/>
      <c r="AP3138" s="11"/>
      <c r="AQ3138" s="11"/>
    </row>
    <row r="3139" spans="41:43" x14ac:dyDescent="0.3">
      <c r="AO3139" s="391"/>
      <c r="AP3139" s="11"/>
      <c r="AQ3139" s="11"/>
    </row>
    <row r="3140" spans="41:43" x14ac:dyDescent="0.3">
      <c r="AO3140" s="391"/>
      <c r="AP3140" s="11"/>
      <c r="AQ3140" s="11"/>
    </row>
    <row r="3141" spans="41:43" x14ac:dyDescent="0.3">
      <c r="AO3141" s="391"/>
      <c r="AP3141" s="11"/>
      <c r="AQ3141" s="11"/>
    </row>
    <row r="3142" spans="41:43" x14ac:dyDescent="0.3">
      <c r="AO3142" s="391"/>
      <c r="AP3142" s="11"/>
      <c r="AQ3142" s="11"/>
    </row>
    <row r="3143" spans="41:43" x14ac:dyDescent="0.3">
      <c r="AO3143" s="391"/>
      <c r="AP3143" s="11"/>
      <c r="AQ3143" s="11"/>
    </row>
    <row r="3144" spans="41:43" x14ac:dyDescent="0.3">
      <c r="AO3144" s="391"/>
      <c r="AP3144" s="11"/>
      <c r="AQ3144" s="11"/>
    </row>
    <row r="3145" spans="41:43" x14ac:dyDescent="0.3">
      <c r="AO3145" s="391"/>
      <c r="AP3145" s="11"/>
      <c r="AQ3145" s="11"/>
    </row>
    <row r="3146" spans="41:43" x14ac:dyDescent="0.3">
      <c r="AO3146" s="391"/>
      <c r="AP3146" s="11"/>
      <c r="AQ3146" s="11"/>
    </row>
    <row r="3147" spans="41:43" x14ac:dyDescent="0.3">
      <c r="AO3147" s="391"/>
      <c r="AP3147" s="11"/>
      <c r="AQ3147" s="11"/>
    </row>
    <row r="3148" spans="41:43" x14ac:dyDescent="0.3">
      <c r="AO3148" s="391"/>
      <c r="AP3148" s="11"/>
      <c r="AQ3148" s="11"/>
    </row>
    <row r="3149" spans="41:43" x14ac:dyDescent="0.3">
      <c r="AO3149" s="391"/>
      <c r="AP3149" s="11"/>
      <c r="AQ3149" s="11"/>
    </row>
    <row r="3150" spans="41:43" x14ac:dyDescent="0.3">
      <c r="AO3150" s="391"/>
      <c r="AP3150" s="11"/>
      <c r="AQ3150" s="11"/>
    </row>
    <row r="3151" spans="41:43" x14ac:dyDescent="0.3">
      <c r="AO3151" s="391"/>
      <c r="AP3151" s="11"/>
      <c r="AQ3151" s="11"/>
    </row>
    <row r="3152" spans="41:43" x14ac:dyDescent="0.3">
      <c r="AO3152" s="391"/>
      <c r="AP3152" s="11"/>
      <c r="AQ3152" s="11"/>
    </row>
    <row r="3153" spans="41:43" x14ac:dyDescent="0.3">
      <c r="AO3153" s="391"/>
      <c r="AP3153" s="11"/>
      <c r="AQ3153" s="11"/>
    </row>
    <row r="3154" spans="41:43" x14ac:dyDescent="0.3">
      <c r="AO3154" s="391"/>
      <c r="AP3154" s="11"/>
      <c r="AQ3154" s="11"/>
    </row>
    <row r="3155" spans="41:43" x14ac:dyDescent="0.3">
      <c r="AO3155" s="391"/>
      <c r="AP3155" s="11"/>
      <c r="AQ3155" s="11"/>
    </row>
    <row r="3156" spans="41:43" x14ac:dyDescent="0.3">
      <c r="AO3156" s="391"/>
      <c r="AP3156" s="11"/>
      <c r="AQ3156" s="11"/>
    </row>
    <row r="3157" spans="41:43" x14ac:dyDescent="0.3">
      <c r="AO3157" s="391"/>
      <c r="AP3157" s="11"/>
      <c r="AQ3157" s="11"/>
    </row>
    <row r="3158" spans="41:43" x14ac:dyDescent="0.3">
      <c r="AO3158" s="391"/>
      <c r="AP3158" s="11"/>
      <c r="AQ3158" s="11"/>
    </row>
    <row r="3159" spans="41:43" x14ac:dyDescent="0.3">
      <c r="AO3159" s="391"/>
      <c r="AP3159" s="11"/>
      <c r="AQ3159" s="11"/>
    </row>
    <row r="3160" spans="41:43" x14ac:dyDescent="0.3">
      <c r="AO3160" s="391"/>
      <c r="AP3160" s="11"/>
      <c r="AQ3160" s="11"/>
    </row>
    <row r="3161" spans="41:43" x14ac:dyDescent="0.3">
      <c r="AO3161" s="391"/>
      <c r="AP3161" s="11"/>
      <c r="AQ3161" s="11"/>
    </row>
    <row r="3162" spans="41:43" x14ac:dyDescent="0.3">
      <c r="AO3162" s="391"/>
      <c r="AP3162" s="11"/>
      <c r="AQ3162" s="11"/>
    </row>
    <row r="3163" spans="41:43" x14ac:dyDescent="0.3">
      <c r="AO3163" s="391"/>
      <c r="AP3163" s="11"/>
      <c r="AQ3163" s="11"/>
    </row>
    <row r="3164" spans="41:43" x14ac:dyDescent="0.3">
      <c r="AO3164" s="391"/>
      <c r="AP3164" s="11"/>
      <c r="AQ3164" s="11"/>
    </row>
    <row r="3165" spans="41:43" x14ac:dyDescent="0.3">
      <c r="AO3165" s="391"/>
      <c r="AP3165" s="11"/>
      <c r="AQ3165" s="11"/>
    </row>
    <row r="3166" spans="41:43" x14ac:dyDescent="0.3">
      <c r="AO3166" s="391"/>
      <c r="AP3166" s="11"/>
      <c r="AQ3166" s="11"/>
    </row>
    <row r="3167" spans="41:43" x14ac:dyDescent="0.3">
      <c r="AO3167" s="391"/>
      <c r="AP3167" s="11"/>
      <c r="AQ3167" s="11"/>
    </row>
    <row r="3168" spans="41:43" x14ac:dyDescent="0.3">
      <c r="AO3168" s="391"/>
      <c r="AP3168" s="11"/>
      <c r="AQ3168" s="11"/>
    </row>
    <row r="3169" spans="41:43" x14ac:dyDescent="0.3">
      <c r="AO3169" s="391"/>
      <c r="AP3169" s="11"/>
      <c r="AQ3169" s="11"/>
    </row>
    <row r="3170" spans="41:43" x14ac:dyDescent="0.3">
      <c r="AO3170" s="391"/>
      <c r="AP3170" s="11"/>
      <c r="AQ3170" s="11"/>
    </row>
    <row r="3171" spans="41:43" x14ac:dyDescent="0.3">
      <c r="AO3171" s="391"/>
      <c r="AP3171" s="11"/>
      <c r="AQ3171" s="11"/>
    </row>
    <row r="3172" spans="41:43" x14ac:dyDescent="0.3">
      <c r="AO3172" s="391"/>
      <c r="AP3172" s="11"/>
      <c r="AQ3172" s="11"/>
    </row>
    <row r="3173" spans="41:43" x14ac:dyDescent="0.3">
      <c r="AO3173" s="391"/>
      <c r="AP3173" s="11"/>
      <c r="AQ3173" s="11"/>
    </row>
    <row r="3174" spans="41:43" x14ac:dyDescent="0.3">
      <c r="AO3174" s="391"/>
      <c r="AP3174" s="11"/>
      <c r="AQ3174" s="11"/>
    </row>
    <row r="3175" spans="41:43" x14ac:dyDescent="0.3">
      <c r="AO3175" s="391"/>
      <c r="AP3175" s="11"/>
      <c r="AQ3175" s="11"/>
    </row>
    <row r="3176" spans="41:43" x14ac:dyDescent="0.3">
      <c r="AO3176" s="391"/>
      <c r="AP3176" s="11"/>
      <c r="AQ3176" s="11"/>
    </row>
    <row r="3177" spans="41:43" x14ac:dyDescent="0.3">
      <c r="AO3177" s="391"/>
      <c r="AP3177" s="11"/>
      <c r="AQ3177" s="11"/>
    </row>
    <row r="3178" spans="41:43" x14ac:dyDescent="0.3">
      <c r="AO3178" s="391"/>
      <c r="AP3178" s="11"/>
      <c r="AQ3178" s="11"/>
    </row>
    <row r="3179" spans="41:43" x14ac:dyDescent="0.3">
      <c r="AO3179" s="391"/>
      <c r="AP3179" s="11"/>
      <c r="AQ3179" s="11"/>
    </row>
    <row r="3180" spans="41:43" x14ac:dyDescent="0.3">
      <c r="AO3180" s="391"/>
      <c r="AP3180" s="11"/>
      <c r="AQ3180" s="11"/>
    </row>
    <row r="3181" spans="41:43" x14ac:dyDescent="0.3">
      <c r="AO3181" s="391"/>
      <c r="AP3181" s="11"/>
      <c r="AQ3181" s="11"/>
    </row>
    <row r="3182" spans="41:43" x14ac:dyDescent="0.3">
      <c r="AO3182" s="391"/>
      <c r="AP3182" s="11"/>
      <c r="AQ3182" s="11"/>
    </row>
    <row r="3183" spans="41:43" x14ac:dyDescent="0.3">
      <c r="AO3183" s="391"/>
      <c r="AP3183" s="11"/>
      <c r="AQ3183" s="11"/>
    </row>
    <row r="3184" spans="41:43" x14ac:dyDescent="0.3">
      <c r="AO3184" s="391"/>
      <c r="AP3184" s="11"/>
      <c r="AQ3184" s="11"/>
    </row>
    <row r="3185" spans="41:43" x14ac:dyDescent="0.3">
      <c r="AO3185" s="391"/>
      <c r="AP3185" s="11"/>
      <c r="AQ3185" s="11"/>
    </row>
    <row r="3186" spans="41:43" x14ac:dyDescent="0.3">
      <c r="AO3186" s="391"/>
      <c r="AP3186" s="11"/>
      <c r="AQ3186" s="11"/>
    </row>
    <row r="3187" spans="41:43" x14ac:dyDescent="0.3">
      <c r="AO3187" s="391"/>
      <c r="AP3187" s="11"/>
      <c r="AQ3187" s="11"/>
    </row>
    <row r="3188" spans="41:43" x14ac:dyDescent="0.3">
      <c r="AO3188" s="391"/>
      <c r="AP3188" s="11"/>
      <c r="AQ3188" s="11"/>
    </row>
    <row r="3189" spans="41:43" x14ac:dyDescent="0.3">
      <c r="AO3189" s="391"/>
      <c r="AP3189" s="11"/>
      <c r="AQ3189" s="11"/>
    </row>
    <row r="3190" spans="41:43" x14ac:dyDescent="0.3">
      <c r="AO3190" s="391"/>
      <c r="AP3190" s="11"/>
      <c r="AQ3190" s="11"/>
    </row>
    <row r="3191" spans="41:43" x14ac:dyDescent="0.3">
      <c r="AO3191" s="391"/>
      <c r="AP3191" s="11"/>
      <c r="AQ3191" s="11"/>
    </row>
    <row r="3192" spans="41:43" x14ac:dyDescent="0.3">
      <c r="AO3192" s="391"/>
      <c r="AP3192" s="11"/>
      <c r="AQ3192" s="11"/>
    </row>
    <row r="3193" spans="41:43" x14ac:dyDescent="0.3">
      <c r="AO3193" s="391"/>
      <c r="AP3193" s="11"/>
      <c r="AQ3193" s="11"/>
    </row>
    <row r="3194" spans="41:43" x14ac:dyDescent="0.3">
      <c r="AO3194" s="391"/>
      <c r="AP3194" s="11"/>
      <c r="AQ3194" s="11"/>
    </row>
    <row r="3195" spans="41:43" x14ac:dyDescent="0.3">
      <c r="AO3195" s="391"/>
      <c r="AP3195" s="11"/>
      <c r="AQ3195" s="11"/>
    </row>
    <row r="3196" spans="41:43" x14ac:dyDescent="0.3">
      <c r="AO3196" s="391"/>
      <c r="AP3196" s="11"/>
      <c r="AQ3196" s="11"/>
    </row>
    <row r="3197" spans="41:43" x14ac:dyDescent="0.3">
      <c r="AO3197" s="391"/>
      <c r="AP3197" s="11"/>
      <c r="AQ3197" s="11"/>
    </row>
    <row r="3198" spans="41:43" x14ac:dyDescent="0.3">
      <c r="AO3198" s="391"/>
      <c r="AP3198" s="11"/>
      <c r="AQ3198" s="11"/>
    </row>
    <row r="3199" spans="41:43" x14ac:dyDescent="0.3">
      <c r="AO3199" s="391"/>
      <c r="AP3199" s="11"/>
      <c r="AQ3199" s="11"/>
    </row>
    <row r="3200" spans="41:43" x14ac:dyDescent="0.3">
      <c r="AO3200" s="391"/>
      <c r="AP3200" s="11"/>
      <c r="AQ3200" s="11"/>
    </row>
    <row r="3201" spans="41:43" x14ac:dyDescent="0.3">
      <c r="AO3201" s="391"/>
      <c r="AP3201" s="11"/>
      <c r="AQ3201" s="11"/>
    </row>
    <row r="3202" spans="41:43" x14ac:dyDescent="0.3">
      <c r="AO3202" s="391"/>
      <c r="AP3202" s="11"/>
      <c r="AQ3202" s="11"/>
    </row>
    <row r="3203" spans="41:43" x14ac:dyDescent="0.3">
      <c r="AO3203" s="391"/>
      <c r="AP3203" s="11"/>
      <c r="AQ3203" s="11"/>
    </row>
    <row r="3204" spans="41:43" x14ac:dyDescent="0.3">
      <c r="AO3204" s="391"/>
      <c r="AP3204" s="11"/>
      <c r="AQ3204" s="11"/>
    </row>
    <row r="3205" spans="41:43" x14ac:dyDescent="0.3">
      <c r="AO3205" s="391"/>
      <c r="AP3205" s="11"/>
      <c r="AQ3205" s="11"/>
    </row>
    <row r="3206" spans="41:43" x14ac:dyDescent="0.3">
      <c r="AO3206" s="391"/>
      <c r="AP3206" s="11"/>
      <c r="AQ3206" s="11"/>
    </row>
    <row r="3207" spans="41:43" x14ac:dyDescent="0.3">
      <c r="AO3207" s="391"/>
      <c r="AP3207" s="11"/>
      <c r="AQ3207" s="11"/>
    </row>
    <row r="3208" spans="41:43" x14ac:dyDescent="0.3">
      <c r="AO3208" s="391"/>
      <c r="AP3208" s="11"/>
      <c r="AQ3208" s="11"/>
    </row>
    <row r="3209" spans="41:43" x14ac:dyDescent="0.3">
      <c r="AO3209" s="391"/>
      <c r="AP3209" s="11"/>
      <c r="AQ3209" s="11"/>
    </row>
    <row r="3210" spans="41:43" x14ac:dyDescent="0.3">
      <c r="AO3210" s="391"/>
      <c r="AP3210" s="11"/>
      <c r="AQ3210" s="11"/>
    </row>
    <row r="3211" spans="41:43" x14ac:dyDescent="0.3">
      <c r="AO3211" s="391"/>
      <c r="AP3211" s="11"/>
      <c r="AQ3211" s="11"/>
    </row>
    <row r="3212" spans="41:43" x14ac:dyDescent="0.3">
      <c r="AO3212" s="391"/>
      <c r="AP3212" s="11"/>
      <c r="AQ3212" s="11"/>
    </row>
    <row r="3213" spans="41:43" x14ac:dyDescent="0.3">
      <c r="AO3213" s="391"/>
      <c r="AP3213" s="11"/>
      <c r="AQ3213" s="11"/>
    </row>
    <row r="3214" spans="41:43" x14ac:dyDescent="0.3">
      <c r="AO3214" s="391"/>
      <c r="AP3214" s="11"/>
      <c r="AQ3214" s="11"/>
    </row>
    <row r="3215" spans="41:43" x14ac:dyDescent="0.3">
      <c r="AO3215" s="391"/>
      <c r="AP3215" s="11"/>
      <c r="AQ3215" s="11"/>
    </row>
    <row r="3216" spans="41:43" x14ac:dyDescent="0.3">
      <c r="AO3216" s="391"/>
      <c r="AP3216" s="11"/>
      <c r="AQ3216" s="11"/>
    </row>
    <row r="3217" spans="41:43" x14ac:dyDescent="0.3">
      <c r="AO3217" s="391"/>
      <c r="AP3217" s="11"/>
      <c r="AQ3217" s="11"/>
    </row>
    <row r="3218" spans="41:43" x14ac:dyDescent="0.3">
      <c r="AO3218" s="391"/>
      <c r="AP3218" s="11"/>
      <c r="AQ3218" s="11"/>
    </row>
    <row r="3219" spans="41:43" x14ac:dyDescent="0.3">
      <c r="AO3219" s="391"/>
      <c r="AP3219" s="11"/>
      <c r="AQ3219" s="11"/>
    </row>
    <row r="3220" spans="41:43" x14ac:dyDescent="0.3">
      <c r="AO3220" s="391"/>
      <c r="AP3220" s="11"/>
      <c r="AQ3220" s="11"/>
    </row>
    <row r="3221" spans="41:43" x14ac:dyDescent="0.3">
      <c r="AO3221" s="391"/>
      <c r="AP3221" s="11"/>
      <c r="AQ3221" s="11"/>
    </row>
    <row r="3222" spans="41:43" x14ac:dyDescent="0.3">
      <c r="AO3222" s="391"/>
      <c r="AP3222" s="11"/>
      <c r="AQ3222" s="11"/>
    </row>
    <row r="3223" spans="41:43" x14ac:dyDescent="0.3">
      <c r="AO3223" s="391"/>
      <c r="AP3223" s="11"/>
      <c r="AQ3223" s="11"/>
    </row>
    <row r="3224" spans="41:43" x14ac:dyDescent="0.3">
      <c r="AO3224" s="391"/>
      <c r="AP3224" s="11"/>
      <c r="AQ3224" s="11"/>
    </row>
    <row r="3225" spans="41:43" x14ac:dyDescent="0.3">
      <c r="AO3225" s="391"/>
      <c r="AP3225" s="11"/>
      <c r="AQ3225" s="11"/>
    </row>
    <row r="3226" spans="41:43" x14ac:dyDescent="0.3">
      <c r="AO3226" s="391"/>
      <c r="AP3226" s="11"/>
      <c r="AQ3226" s="11"/>
    </row>
    <row r="3227" spans="41:43" x14ac:dyDescent="0.3">
      <c r="AO3227" s="391"/>
      <c r="AP3227" s="11"/>
      <c r="AQ3227" s="11"/>
    </row>
    <row r="3228" spans="41:43" x14ac:dyDescent="0.3">
      <c r="AO3228" s="391"/>
      <c r="AP3228" s="11"/>
      <c r="AQ3228" s="11"/>
    </row>
    <row r="3229" spans="41:43" x14ac:dyDescent="0.3">
      <c r="AO3229" s="391"/>
      <c r="AP3229" s="11"/>
      <c r="AQ3229" s="11"/>
    </row>
    <row r="3230" spans="41:43" x14ac:dyDescent="0.3">
      <c r="AO3230" s="391"/>
      <c r="AP3230" s="11"/>
      <c r="AQ3230" s="11"/>
    </row>
    <row r="3231" spans="41:43" x14ac:dyDescent="0.3">
      <c r="AO3231" s="391"/>
      <c r="AP3231" s="11"/>
      <c r="AQ3231" s="11"/>
    </row>
    <row r="3232" spans="41:43" x14ac:dyDescent="0.3">
      <c r="AO3232" s="391"/>
      <c r="AP3232" s="11"/>
      <c r="AQ3232" s="11"/>
    </row>
    <row r="3233" spans="41:43" x14ac:dyDescent="0.3">
      <c r="AO3233" s="391"/>
      <c r="AP3233" s="11"/>
      <c r="AQ3233" s="11"/>
    </row>
    <row r="3234" spans="41:43" x14ac:dyDescent="0.3">
      <c r="AO3234" s="391"/>
      <c r="AP3234" s="11"/>
      <c r="AQ3234" s="11"/>
    </row>
    <row r="3235" spans="41:43" x14ac:dyDescent="0.3">
      <c r="AO3235" s="391"/>
      <c r="AP3235" s="11"/>
      <c r="AQ3235" s="11"/>
    </row>
    <row r="3236" spans="41:43" x14ac:dyDescent="0.3">
      <c r="AO3236" s="391"/>
      <c r="AP3236" s="11"/>
      <c r="AQ3236" s="11"/>
    </row>
    <row r="3237" spans="41:43" x14ac:dyDescent="0.3">
      <c r="AO3237" s="391"/>
      <c r="AP3237" s="11"/>
      <c r="AQ3237" s="11"/>
    </row>
    <row r="3238" spans="41:43" x14ac:dyDescent="0.3">
      <c r="AO3238" s="391"/>
      <c r="AP3238" s="11"/>
      <c r="AQ3238" s="11"/>
    </row>
    <row r="3239" spans="41:43" x14ac:dyDescent="0.3">
      <c r="AO3239" s="391"/>
      <c r="AP3239" s="11"/>
      <c r="AQ3239" s="11"/>
    </row>
    <row r="3240" spans="41:43" x14ac:dyDescent="0.3">
      <c r="AO3240" s="391"/>
      <c r="AP3240" s="11"/>
      <c r="AQ3240" s="11"/>
    </row>
    <row r="3241" spans="41:43" x14ac:dyDescent="0.3">
      <c r="AO3241" s="391"/>
      <c r="AP3241" s="11"/>
      <c r="AQ3241" s="11"/>
    </row>
    <row r="3242" spans="41:43" x14ac:dyDescent="0.3">
      <c r="AO3242" s="391"/>
      <c r="AP3242" s="11"/>
      <c r="AQ3242" s="11"/>
    </row>
    <row r="3243" spans="41:43" x14ac:dyDescent="0.3">
      <c r="AO3243" s="391"/>
      <c r="AP3243" s="11"/>
      <c r="AQ3243" s="11"/>
    </row>
    <row r="3244" spans="41:43" x14ac:dyDescent="0.3">
      <c r="AO3244" s="391"/>
      <c r="AP3244" s="11"/>
      <c r="AQ3244" s="11"/>
    </row>
    <row r="3245" spans="41:43" x14ac:dyDescent="0.3">
      <c r="AO3245" s="391"/>
      <c r="AP3245" s="11"/>
      <c r="AQ3245" s="11"/>
    </row>
    <row r="3246" spans="41:43" x14ac:dyDescent="0.3">
      <c r="AO3246" s="391"/>
      <c r="AP3246" s="11"/>
      <c r="AQ3246" s="11"/>
    </row>
    <row r="3247" spans="41:43" x14ac:dyDescent="0.3">
      <c r="AO3247" s="391"/>
      <c r="AP3247" s="11"/>
      <c r="AQ3247" s="11"/>
    </row>
    <row r="3248" spans="41:43" x14ac:dyDescent="0.3">
      <c r="AO3248" s="391"/>
      <c r="AP3248" s="11"/>
      <c r="AQ3248" s="11"/>
    </row>
    <row r="3249" spans="41:43" x14ac:dyDescent="0.3">
      <c r="AO3249" s="391"/>
      <c r="AP3249" s="11"/>
      <c r="AQ3249" s="11"/>
    </row>
    <row r="3250" spans="41:43" x14ac:dyDescent="0.3">
      <c r="AO3250" s="391"/>
      <c r="AP3250" s="11"/>
      <c r="AQ3250" s="11"/>
    </row>
    <row r="3251" spans="41:43" x14ac:dyDescent="0.3">
      <c r="AO3251" s="391"/>
      <c r="AP3251" s="11"/>
      <c r="AQ3251" s="11"/>
    </row>
    <row r="3252" spans="41:43" x14ac:dyDescent="0.3">
      <c r="AO3252" s="391"/>
      <c r="AP3252" s="11"/>
      <c r="AQ3252" s="11"/>
    </row>
    <row r="3253" spans="41:43" x14ac:dyDescent="0.3">
      <c r="AO3253" s="391"/>
      <c r="AP3253" s="11"/>
      <c r="AQ3253" s="11"/>
    </row>
    <row r="3254" spans="41:43" x14ac:dyDescent="0.3">
      <c r="AO3254" s="391"/>
      <c r="AP3254" s="11"/>
      <c r="AQ3254" s="11"/>
    </row>
    <row r="3255" spans="41:43" x14ac:dyDescent="0.3">
      <c r="AO3255" s="391"/>
      <c r="AP3255" s="11"/>
      <c r="AQ3255" s="11"/>
    </row>
    <row r="3256" spans="41:43" x14ac:dyDescent="0.3">
      <c r="AO3256" s="391"/>
      <c r="AP3256" s="11"/>
      <c r="AQ3256" s="11"/>
    </row>
    <row r="3257" spans="41:43" x14ac:dyDescent="0.3">
      <c r="AO3257" s="391"/>
      <c r="AP3257" s="11"/>
      <c r="AQ3257" s="11"/>
    </row>
    <row r="3258" spans="41:43" x14ac:dyDescent="0.3">
      <c r="AO3258" s="391"/>
      <c r="AP3258" s="11"/>
      <c r="AQ3258" s="11"/>
    </row>
    <row r="3259" spans="41:43" x14ac:dyDescent="0.3">
      <c r="AO3259" s="391"/>
      <c r="AP3259" s="11"/>
      <c r="AQ3259" s="11"/>
    </row>
    <row r="3260" spans="41:43" x14ac:dyDescent="0.3">
      <c r="AO3260" s="391"/>
      <c r="AP3260" s="11"/>
      <c r="AQ3260" s="11"/>
    </row>
    <row r="3261" spans="41:43" x14ac:dyDescent="0.3">
      <c r="AO3261" s="391"/>
      <c r="AP3261" s="11"/>
      <c r="AQ3261" s="11"/>
    </row>
    <row r="3262" spans="41:43" x14ac:dyDescent="0.3">
      <c r="AO3262" s="391"/>
      <c r="AP3262" s="11"/>
      <c r="AQ3262" s="11"/>
    </row>
    <row r="3263" spans="41:43" x14ac:dyDescent="0.3">
      <c r="AO3263" s="391"/>
      <c r="AP3263" s="11"/>
      <c r="AQ3263" s="11"/>
    </row>
    <row r="3264" spans="41:43" x14ac:dyDescent="0.3">
      <c r="AO3264" s="391"/>
      <c r="AP3264" s="11"/>
      <c r="AQ3264" s="11"/>
    </row>
    <row r="3265" spans="41:43" x14ac:dyDescent="0.3">
      <c r="AO3265" s="391"/>
      <c r="AP3265" s="11"/>
      <c r="AQ3265" s="11"/>
    </row>
    <row r="3266" spans="41:43" x14ac:dyDescent="0.3">
      <c r="AO3266" s="391"/>
      <c r="AP3266" s="11"/>
      <c r="AQ3266" s="11"/>
    </row>
    <row r="3267" spans="41:43" x14ac:dyDescent="0.3">
      <c r="AO3267" s="391"/>
      <c r="AP3267" s="11"/>
      <c r="AQ3267" s="11"/>
    </row>
    <row r="3268" spans="41:43" x14ac:dyDescent="0.3">
      <c r="AO3268" s="391"/>
      <c r="AP3268" s="11"/>
      <c r="AQ3268" s="11"/>
    </row>
    <row r="3269" spans="41:43" x14ac:dyDescent="0.3">
      <c r="AO3269" s="391"/>
      <c r="AP3269" s="11"/>
      <c r="AQ3269" s="11"/>
    </row>
    <row r="3270" spans="41:43" x14ac:dyDescent="0.3">
      <c r="AO3270" s="391"/>
      <c r="AP3270" s="11"/>
      <c r="AQ3270" s="11"/>
    </row>
    <row r="3271" spans="41:43" x14ac:dyDescent="0.3">
      <c r="AO3271" s="391"/>
      <c r="AP3271" s="11"/>
      <c r="AQ3271" s="11"/>
    </row>
    <row r="3272" spans="41:43" x14ac:dyDescent="0.3">
      <c r="AO3272" s="391"/>
      <c r="AP3272" s="11"/>
      <c r="AQ3272" s="11"/>
    </row>
    <row r="3273" spans="41:43" x14ac:dyDescent="0.3">
      <c r="AO3273" s="391"/>
      <c r="AP3273" s="11"/>
      <c r="AQ3273" s="11"/>
    </row>
    <row r="3274" spans="41:43" x14ac:dyDescent="0.3">
      <c r="AO3274" s="391"/>
      <c r="AP3274" s="11"/>
      <c r="AQ3274" s="11"/>
    </row>
    <row r="3275" spans="41:43" x14ac:dyDescent="0.3">
      <c r="AO3275" s="391"/>
      <c r="AP3275" s="11"/>
      <c r="AQ3275" s="11"/>
    </row>
    <row r="3276" spans="41:43" x14ac:dyDescent="0.3">
      <c r="AO3276" s="391"/>
      <c r="AP3276" s="11"/>
      <c r="AQ3276" s="11"/>
    </row>
    <row r="3277" spans="41:43" x14ac:dyDescent="0.3">
      <c r="AO3277" s="391"/>
      <c r="AP3277" s="11"/>
      <c r="AQ3277" s="11"/>
    </row>
    <row r="3278" spans="41:43" x14ac:dyDescent="0.3">
      <c r="AO3278" s="391"/>
      <c r="AP3278" s="11"/>
      <c r="AQ3278" s="11"/>
    </row>
    <row r="3279" spans="41:43" x14ac:dyDescent="0.3">
      <c r="AO3279" s="391"/>
      <c r="AP3279" s="11"/>
      <c r="AQ3279" s="11"/>
    </row>
    <row r="3280" spans="41:43" x14ac:dyDescent="0.3">
      <c r="AO3280" s="391"/>
      <c r="AP3280" s="11"/>
      <c r="AQ3280" s="11"/>
    </row>
    <row r="3281" spans="41:43" x14ac:dyDescent="0.3">
      <c r="AO3281" s="391"/>
      <c r="AP3281" s="11"/>
      <c r="AQ3281" s="11"/>
    </row>
    <row r="3282" spans="41:43" x14ac:dyDescent="0.3">
      <c r="AO3282" s="391"/>
      <c r="AP3282" s="11"/>
      <c r="AQ3282" s="11"/>
    </row>
    <row r="3283" spans="41:43" x14ac:dyDescent="0.3">
      <c r="AO3283" s="391"/>
      <c r="AP3283" s="11"/>
      <c r="AQ3283" s="11"/>
    </row>
    <row r="3284" spans="41:43" x14ac:dyDescent="0.3">
      <c r="AO3284" s="391"/>
      <c r="AP3284" s="11"/>
      <c r="AQ3284" s="11"/>
    </row>
    <row r="3285" spans="41:43" x14ac:dyDescent="0.3">
      <c r="AO3285" s="391"/>
      <c r="AP3285" s="11"/>
      <c r="AQ3285" s="11"/>
    </row>
    <row r="3286" spans="41:43" x14ac:dyDescent="0.3">
      <c r="AO3286" s="391"/>
      <c r="AP3286" s="11"/>
      <c r="AQ3286" s="11"/>
    </row>
    <row r="3287" spans="41:43" x14ac:dyDescent="0.3">
      <c r="AO3287" s="391"/>
      <c r="AP3287" s="11"/>
      <c r="AQ3287" s="11"/>
    </row>
    <row r="3288" spans="41:43" x14ac:dyDescent="0.3">
      <c r="AO3288" s="391"/>
      <c r="AP3288" s="11"/>
      <c r="AQ3288" s="11"/>
    </row>
    <row r="3289" spans="41:43" x14ac:dyDescent="0.3">
      <c r="AO3289" s="391"/>
      <c r="AP3289" s="11"/>
      <c r="AQ3289" s="11"/>
    </row>
    <row r="3290" spans="41:43" x14ac:dyDescent="0.3">
      <c r="AO3290" s="391"/>
      <c r="AP3290" s="11"/>
      <c r="AQ3290" s="11"/>
    </row>
    <row r="3291" spans="41:43" x14ac:dyDescent="0.3">
      <c r="AO3291" s="391"/>
      <c r="AP3291" s="11"/>
      <c r="AQ3291" s="11"/>
    </row>
    <row r="3292" spans="41:43" x14ac:dyDescent="0.3">
      <c r="AO3292" s="391"/>
      <c r="AP3292" s="11"/>
      <c r="AQ3292" s="11"/>
    </row>
    <row r="3293" spans="41:43" x14ac:dyDescent="0.3">
      <c r="AO3293" s="391"/>
      <c r="AP3293" s="11"/>
      <c r="AQ3293" s="11"/>
    </row>
    <row r="3294" spans="41:43" x14ac:dyDescent="0.3">
      <c r="AO3294" s="391"/>
      <c r="AP3294" s="11"/>
      <c r="AQ3294" s="11"/>
    </row>
    <row r="3295" spans="41:43" x14ac:dyDescent="0.3">
      <c r="AO3295" s="391"/>
      <c r="AP3295" s="11"/>
      <c r="AQ3295" s="11"/>
    </row>
    <row r="3296" spans="41:43" x14ac:dyDescent="0.3">
      <c r="AO3296" s="391"/>
      <c r="AP3296" s="11"/>
      <c r="AQ3296" s="11"/>
    </row>
    <row r="3297" spans="41:43" x14ac:dyDescent="0.3">
      <c r="AO3297" s="391"/>
      <c r="AP3297" s="11"/>
      <c r="AQ3297" s="11"/>
    </row>
    <row r="3298" spans="41:43" x14ac:dyDescent="0.3">
      <c r="AO3298" s="391"/>
      <c r="AP3298" s="11"/>
      <c r="AQ3298" s="11"/>
    </row>
    <row r="3299" spans="41:43" x14ac:dyDescent="0.3">
      <c r="AO3299" s="391"/>
      <c r="AP3299" s="11"/>
      <c r="AQ3299" s="11"/>
    </row>
    <row r="3300" spans="41:43" x14ac:dyDescent="0.3">
      <c r="AO3300" s="391"/>
      <c r="AP3300" s="11"/>
      <c r="AQ3300" s="11"/>
    </row>
    <row r="3301" spans="41:43" x14ac:dyDescent="0.3">
      <c r="AO3301" s="391"/>
      <c r="AP3301" s="11"/>
      <c r="AQ3301" s="11"/>
    </row>
    <row r="3302" spans="41:43" x14ac:dyDescent="0.3">
      <c r="AO3302" s="391"/>
      <c r="AP3302" s="11"/>
      <c r="AQ3302" s="11"/>
    </row>
    <row r="3303" spans="41:43" x14ac:dyDescent="0.3">
      <c r="AO3303" s="391"/>
      <c r="AP3303" s="11"/>
      <c r="AQ3303" s="11"/>
    </row>
    <row r="3304" spans="41:43" x14ac:dyDescent="0.3">
      <c r="AO3304" s="391"/>
      <c r="AP3304" s="11"/>
      <c r="AQ3304" s="11"/>
    </row>
    <row r="3305" spans="41:43" x14ac:dyDescent="0.3">
      <c r="AO3305" s="391"/>
      <c r="AP3305" s="11"/>
      <c r="AQ3305" s="11"/>
    </row>
    <row r="3306" spans="41:43" x14ac:dyDescent="0.3">
      <c r="AO3306" s="391"/>
      <c r="AP3306" s="11"/>
      <c r="AQ3306" s="11"/>
    </row>
    <row r="3307" spans="41:43" x14ac:dyDescent="0.3">
      <c r="AO3307" s="391"/>
      <c r="AP3307" s="11"/>
      <c r="AQ3307" s="11"/>
    </row>
    <row r="3308" spans="41:43" x14ac:dyDescent="0.3">
      <c r="AO3308" s="391"/>
      <c r="AP3308" s="11"/>
      <c r="AQ3308" s="11"/>
    </row>
    <row r="3309" spans="41:43" x14ac:dyDescent="0.3">
      <c r="AO3309" s="391"/>
      <c r="AP3309" s="11"/>
      <c r="AQ3309" s="11"/>
    </row>
    <row r="3310" spans="41:43" x14ac:dyDescent="0.3">
      <c r="AO3310" s="391"/>
      <c r="AP3310" s="11"/>
      <c r="AQ3310" s="11"/>
    </row>
    <row r="3311" spans="41:43" x14ac:dyDescent="0.3">
      <c r="AO3311" s="391"/>
      <c r="AP3311" s="11"/>
      <c r="AQ3311" s="11"/>
    </row>
    <row r="3312" spans="41:43" x14ac:dyDescent="0.3">
      <c r="AO3312" s="391"/>
      <c r="AP3312" s="11"/>
      <c r="AQ3312" s="11"/>
    </row>
    <row r="3313" spans="41:43" x14ac:dyDescent="0.3">
      <c r="AO3313" s="391"/>
      <c r="AP3313" s="11"/>
      <c r="AQ3313" s="11"/>
    </row>
    <row r="3314" spans="41:43" x14ac:dyDescent="0.3">
      <c r="AO3314" s="391"/>
      <c r="AP3314" s="11"/>
      <c r="AQ3314" s="11"/>
    </row>
    <row r="3315" spans="41:43" x14ac:dyDescent="0.3">
      <c r="AO3315" s="391"/>
      <c r="AP3315" s="11"/>
      <c r="AQ3315" s="11"/>
    </row>
    <row r="3316" spans="41:43" x14ac:dyDescent="0.3">
      <c r="AO3316" s="391"/>
      <c r="AP3316" s="11"/>
      <c r="AQ3316" s="11"/>
    </row>
    <row r="3317" spans="41:43" x14ac:dyDescent="0.3">
      <c r="AO3317" s="391"/>
      <c r="AP3317" s="11"/>
      <c r="AQ3317" s="11"/>
    </row>
    <row r="3318" spans="41:43" x14ac:dyDescent="0.3">
      <c r="AO3318" s="391"/>
      <c r="AP3318" s="11"/>
      <c r="AQ3318" s="11"/>
    </row>
    <row r="3319" spans="41:43" x14ac:dyDescent="0.3">
      <c r="AO3319" s="391"/>
      <c r="AP3319" s="11"/>
      <c r="AQ3319" s="11"/>
    </row>
    <row r="3320" spans="41:43" x14ac:dyDescent="0.3">
      <c r="AO3320" s="391"/>
      <c r="AP3320" s="11"/>
      <c r="AQ3320" s="11"/>
    </row>
    <row r="3321" spans="41:43" x14ac:dyDescent="0.3">
      <c r="AO3321" s="391"/>
      <c r="AP3321" s="11"/>
      <c r="AQ3321" s="11"/>
    </row>
    <row r="3322" spans="41:43" x14ac:dyDescent="0.3">
      <c r="AO3322" s="391"/>
      <c r="AP3322" s="11"/>
      <c r="AQ3322" s="11"/>
    </row>
    <row r="3323" spans="41:43" x14ac:dyDescent="0.3">
      <c r="AO3323" s="391"/>
      <c r="AP3323" s="11"/>
      <c r="AQ3323" s="11"/>
    </row>
    <row r="3324" spans="41:43" x14ac:dyDescent="0.3">
      <c r="AO3324" s="391"/>
      <c r="AP3324" s="11"/>
      <c r="AQ3324" s="11"/>
    </row>
    <row r="3325" spans="41:43" x14ac:dyDescent="0.3">
      <c r="AO3325" s="391"/>
      <c r="AP3325" s="11"/>
      <c r="AQ3325" s="11"/>
    </row>
    <row r="3326" spans="41:43" x14ac:dyDescent="0.3">
      <c r="AO3326" s="391"/>
      <c r="AP3326" s="11"/>
      <c r="AQ3326" s="11"/>
    </row>
    <row r="3327" spans="41:43" x14ac:dyDescent="0.3">
      <c r="AO3327" s="391"/>
      <c r="AP3327" s="11"/>
      <c r="AQ3327" s="11"/>
    </row>
    <row r="3328" spans="41:43" x14ac:dyDescent="0.3">
      <c r="AO3328" s="391"/>
      <c r="AP3328" s="11"/>
      <c r="AQ3328" s="11"/>
    </row>
    <row r="3329" spans="41:43" x14ac:dyDescent="0.3">
      <c r="AO3329" s="391"/>
      <c r="AP3329" s="11"/>
      <c r="AQ3329" s="11"/>
    </row>
    <row r="3330" spans="41:43" x14ac:dyDescent="0.3">
      <c r="AO3330" s="391"/>
      <c r="AP3330" s="11"/>
      <c r="AQ3330" s="11"/>
    </row>
    <row r="3331" spans="41:43" x14ac:dyDescent="0.3">
      <c r="AO3331" s="391"/>
      <c r="AP3331" s="11"/>
      <c r="AQ3331" s="11"/>
    </row>
    <row r="3332" spans="41:43" x14ac:dyDescent="0.3">
      <c r="AO3332" s="391"/>
      <c r="AP3332" s="11"/>
      <c r="AQ3332" s="11"/>
    </row>
    <row r="3333" spans="41:43" x14ac:dyDescent="0.3">
      <c r="AO3333" s="391"/>
      <c r="AP3333" s="11"/>
      <c r="AQ3333" s="11"/>
    </row>
    <row r="3334" spans="41:43" x14ac:dyDescent="0.3">
      <c r="AO3334" s="391"/>
      <c r="AP3334" s="11"/>
      <c r="AQ3334" s="11"/>
    </row>
    <row r="3335" spans="41:43" x14ac:dyDescent="0.3">
      <c r="AO3335" s="391"/>
      <c r="AP3335" s="11"/>
      <c r="AQ3335" s="11"/>
    </row>
    <row r="3336" spans="41:43" x14ac:dyDescent="0.3">
      <c r="AO3336" s="391"/>
      <c r="AP3336" s="11"/>
      <c r="AQ3336" s="11"/>
    </row>
    <row r="3337" spans="41:43" x14ac:dyDescent="0.3">
      <c r="AO3337" s="391"/>
      <c r="AP3337" s="11"/>
      <c r="AQ3337" s="11"/>
    </row>
    <row r="3338" spans="41:43" x14ac:dyDescent="0.3">
      <c r="AO3338" s="391"/>
      <c r="AP3338" s="11"/>
      <c r="AQ3338" s="11"/>
    </row>
    <row r="3339" spans="41:43" x14ac:dyDescent="0.3">
      <c r="AO3339" s="391"/>
      <c r="AP3339" s="11"/>
      <c r="AQ3339" s="11"/>
    </row>
    <row r="3340" spans="41:43" x14ac:dyDescent="0.3">
      <c r="AO3340" s="391"/>
      <c r="AP3340" s="11"/>
      <c r="AQ3340" s="11"/>
    </row>
    <row r="3341" spans="41:43" x14ac:dyDescent="0.3">
      <c r="AO3341" s="391"/>
      <c r="AP3341" s="11"/>
      <c r="AQ3341" s="11"/>
    </row>
    <row r="3342" spans="41:43" x14ac:dyDescent="0.3">
      <c r="AO3342" s="391"/>
      <c r="AP3342" s="11"/>
      <c r="AQ3342" s="11"/>
    </row>
    <row r="3343" spans="41:43" x14ac:dyDescent="0.3">
      <c r="AO3343" s="391"/>
      <c r="AP3343" s="11"/>
      <c r="AQ3343" s="11"/>
    </row>
    <row r="3344" spans="41:43" x14ac:dyDescent="0.3">
      <c r="AO3344" s="391"/>
      <c r="AP3344" s="11"/>
      <c r="AQ3344" s="11"/>
    </row>
    <row r="3345" spans="41:43" x14ac:dyDescent="0.3">
      <c r="AO3345" s="391"/>
      <c r="AP3345" s="11"/>
      <c r="AQ3345" s="11"/>
    </row>
    <row r="3346" spans="41:43" x14ac:dyDescent="0.3">
      <c r="AO3346" s="391"/>
      <c r="AP3346" s="11"/>
      <c r="AQ3346" s="11"/>
    </row>
    <row r="3347" spans="41:43" x14ac:dyDescent="0.3">
      <c r="AO3347" s="391"/>
      <c r="AP3347" s="11"/>
      <c r="AQ3347" s="11"/>
    </row>
    <row r="3348" spans="41:43" x14ac:dyDescent="0.3">
      <c r="AO3348" s="391"/>
      <c r="AP3348" s="11"/>
      <c r="AQ3348" s="11"/>
    </row>
    <row r="3349" spans="41:43" x14ac:dyDescent="0.3">
      <c r="AO3349" s="391"/>
      <c r="AP3349" s="11"/>
      <c r="AQ3349" s="11"/>
    </row>
    <row r="3350" spans="41:43" x14ac:dyDescent="0.3">
      <c r="AO3350" s="391"/>
      <c r="AP3350" s="11"/>
      <c r="AQ3350" s="11"/>
    </row>
    <row r="3351" spans="41:43" x14ac:dyDescent="0.3">
      <c r="AO3351" s="391"/>
      <c r="AP3351" s="11"/>
      <c r="AQ3351" s="11"/>
    </row>
    <row r="3352" spans="41:43" x14ac:dyDescent="0.3">
      <c r="AO3352" s="391"/>
      <c r="AP3352" s="11"/>
      <c r="AQ3352" s="11"/>
    </row>
    <row r="3353" spans="41:43" x14ac:dyDescent="0.3">
      <c r="AO3353" s="391"/>
      <c r="AP3353" s="11"/>
      <c r="AQ3353" s="11"/>
    </row>
    <row r="3354" spans="41:43" x14ac:dyDescent="0.3">
      <c r="AO3354" s="391"/>
      <c r="AP3354" s="11"/>
      <c r="AQ3354" s="11"/>
    </row>
    <row r="3355" spans="41:43" x14ac:dyDescent="0.3">
      <c r="AO3355" s="391"/>
      <c r="AP3355" s="11"/>
      <c r="AQ3355" s="11"/>
    </row>
    <row r="3356" spans="41:43" x14ac:dyDescent="0.3">
      <c r="AO3356" s="391"/>
      <c r="AP3356" s="11"/>
      <c r="AQ3356" s="11"/>
    </row>
    <row r="3357" spans="41:43" x14ac:dyDescent="0.3">
      <c r="AO3357" s="391"/>
      <c r="AP3357" s="11"/>
      <c r="AQ3357" s="11"/>
    </row>
    <row r="3358" spans="41:43" x14ac:dyDescent="0.3">
      <c r="AO3358" s="391"/>
      <c r="AP3358" s="11"/>
      <c r="AQ3358" s="11"/>
    </row>
    <row r="3359" spans="41:43" x14ac:dyDescent="0.3">
      <c r="AO3359" s="391"/>
      <c r="AP3359" s="11"/>
      <c r="AQ3359" s="11"/>
    </row>
    <row r="3360" spans="41:43" x14ac:dyDescent="0.3">
      <c r="AO3360" s="391"/>
      <c r="AP3360" s="11"/>
      <c r="AQ3360" s="11"/>
    </row>
    <row r="3361" spans="41:43" x14ac:dyDescent="0.3">
      <c r="AO3361" s="391"/>
      <c r="AP3361" s="11"/>
      <c r="AQ3361" s="11"/>
    </row>
    <row r="3362" spans="41:43" x14ac:dyDescent="0.3">
      <c r="AO3362" s="391"/>
      <c r="AP3362" s="11"/>
      <c r="AQ3362" s="11"/>
    </row>
    <row r="3363" spans="41:43" x14ac:dyDescent="0.3">
      <c r="AO3363" s="391"/>
      <c r="AP3363" s="11"/>
      <c r="AQ3363" s="11"/>
    </row>
    <row r="3364" spans="41:43" x14ac:dyDescent="0.3">
      <c r="AO3364" s="391"/>
      <c r="AP3364" s="11"/>
      <c r="AQ3364" s="11"/>
    </row>
    <row r="3365" spans="41:43" x14ac:dyDescent="0.3">
      <c r="AO3365" s="391"/>
      <c r="AP3365" s="11"/>
      <c r="AQ3365" s="11"/>
    </row>
    <row r="3366" spans="41:43" x14ac:dyDescent="0.3">
      <c r="AO3366" s="391"/>
      <c r="AP3366" s="11"/>
      <c r="AQ3366" s="11"/>
    </row>
    <row r="3367" spans="41:43" x14ac:dyDescent="0.3">
      <c r="AO3367" s="391"/>
      <c r="AP3367" s="11"/>
      <c r="AQ3367" s="11"/>
    </row>
    <row r="3368" spans="41:43" x14ac:dyDescent="0.3">
      <c r="AO3368" s="391"/>
      <c r="AP3368" s="11"/>
      <c r="AQ3368" s="11"/>
    </row>
    <row r="3369" spans="41:43" x14ac:dyDescent="0.3">
      <c r="AO3369" s="391"/>
      <c r="AP3369" s="11"/>
      <c r="AQ3369" s="11"/>
    </row>
    <row r="3370" spans="41:43" x14ac:dyDescent="0.3">
      <c r="AO3370" s="391"/>
      <c r="AP3370" s="11"/>
      <c r="AQ3370" s="11"/>
    </row>
    <row r="3371" spans="41:43" x14ac:dyDescent="0.3">
      <c r="AO3371" s="391"/>
      <c r="AP3371" s="11"/>
      <c r="AQ3371" s="11"/>
    </row>
    <row r="3372" spans="41:43" x14ac:dyDescent="0.3">
      <c r="AO3372" s="391"/>
      <c r="AP3372" s="11"/>
      <c r="AQ3372" s="11"/>
    </row>
    <row r="3373" spans="41:43" x14ac:dyDescent="0.3">
      <c r="AO3373" s="391"/>
      <c r="AP3373" s="11"/>
      <c r="AQ3373" s="11"/>
    </row>
    <row r="3374" spans="41:43" x14ac:dyDescent="0.3">
      <c r="AO3374" s="391"/>
      <c r="AP3374" s="11"/>
      <c r="AQ3374" s="11"/>
    </row>
    <row r="3375" spans="41:43" x14ac:dyDescent="0.3">
      <c r="AO3375" s="391"/>
      <c r="AP3375" s="11"/>
      <c r="AQ3375" s="11"/>
    </row>
    <row r="3376" spans="41:43" x14ac:dyDescent="0.3">
      <c r="AO3376" s="391"/>
      <c r="AP3376" s="11"/>
      <c r="AQ3376" s="11"/>
    </row>
    <row r="3377" spans="41:43" x14ac:dyDescent="0.3">
      <c r="AO3377" s="391"/>
      <c r="AP3377" s="11"/>
      <c r="AQ3377" s="11"/>
    </row>
    <row r="3378" spans="41:43" x14ac:dyDescent="0.3">
      <c r="AO3378" s="391"/>
      <c r="AP3378" s="11"/>
      <c r="AQ3378" s="11"/>
    </row>
    <row r="3379" spans="41:43" x14ac:dyDescent="0.3">
      <c r="AO3379" s="391"/>
      <c r="AP3379" s="11"/>
      <c r="AQ3379" s="11"/>
    </row>
    <row r="3380" spans="41:43" x14ac:dyDescent="0.3">
      <c r="AO3380" s="391"/>
      <c r="AP3380" s="11"/>
      <c r="AQ3380" s="11"/>
    </row>
    <row r="3381" spans="41:43" x14ac:dyDescent="0.3">
      <c r="AO3381" s="391"/>
      <c r="AP3381" s="11"/>
      <c r="AQ3381" s="11"/>
    </row>
    <row r="3382" spans="41:43" x14ac:dyDescent="0.3">
      <c r="AO3382" s="391"/>
      <c r="AP3382" s="11"/>
      <c r="AQ3382" s="11"/>
    </row>
    <row r="3383" spans="41:43" x14ac:dyDescent="0.3">
      <c r="AO3383" s="391"/>
      <c r="AP3383" s="11"/>
      <c r="AQ3383" s="11"/>
    </row>
    <row r="3384" spans="41:43" x14ac:dyDescent="0.3">
      <c r="AO3384" s="391"/>
      <c r="AP3384" s="11"/>
      <c r="AQ3384" s="11"/>
    </row>
    <row r="3385" spans="41:43" x14ac:dyDescent="0.3">
      <c r="AO3385" s="391"/>
      <c r="AP3385" s="11"/>
      <c r="AQ3385" s="11"/>
    </row>
    <row r="3386" spans="41:43" x14ac:dyDescent="0.3">
      <c r="AO3386" s="391"/>
      <c r="AP3386" s="11"/>
      <c r="AQ3386" s="11"/>
    </row>
    <row r="3387" spans="41:43" x14ac:dyDescent="0.3">
      <c r="AO3387" s="391"/>
      <c r="AP3387" s="11"/>
      <c r="AQ3387" s="11"/>
    </row>
    <row r="3388" spans="41:43" x14ac:dyDescent="0.3">
      <c r="AO3388" s="391"/>
      <c r="AP3388" s="11"/>
      <c r="AQ3388" s="11"/>
    </row>
    <row r="3389" spans="41:43" x14ac:dyDescent="0.3">
      <c r="AO3389" s="391"/>
      <c r="AP3389" s="11"/>
      <c r="AQ3389" s="11"/>
    </row>
    <row r="3390" spans="41:43" x14ac:dyDescent="0.3">
      <c r="AO3390" s="391"/>
      <c r="AP3390" s="11"/>
      <c r="AQ3390" s="11"/>
    </row>
    <row r="3391" spans="41:43" x14ac:dyDescent="0.3">
      <c r="AO3391" s="391"/>
      <c r="AP3391" s="11"/>
      <c r="AQ3391" s="11"/>
    </row>
    <row r="3392" spans="41:43" x14ac:dyDescent="0.3">
      <c r="AO3392" s="391"/>
      <c r="AP3392" s="11"/>
      <c r="AQ3392" s="11"/>
    </row>
    <row r="3393" spans="41:43" x14ac:dyDescent="0.3">
      <c r="AO3393" s="391"/>
      <c r="AP3393" s="11"/>
      <c r="AQ3393" s="11"/>
    </row>
    <row r="3394" spans="41:43" x14ac:dyDescent="0.3">
      <c r="AO3394" s="391"/>
      <c r="AP3394" s="11"/>
      <c r="AQ3394" s="11"/>
    </row>
    <row r="3395" spans="41:43" x14ac:dyDescent="0.3">
      <c r="AO3395" s="391"/>
      <c r="AP3395" s="11"/>
      <c r="AQ3395" s="11"/>
    </row>
    <row r="3396" spans="41:43" x14ac:dyDescent="0.3">
      <c r="AO3396" s="391"/>
      <c r="AP3396" s="11"/>
      <c r="AQ3396" s="11"/>
    </row>
    <row r="3397" spans="41:43" x14ac:dyDescent="0.3">
      <c r="AO3397" s="391"/>
      <c r="AP3397" s="11"/>
      <c r="AQ3397" s="11"/>
    </row>
    <row r="3398" spans="41:43" x14ac:dyDescent="0.3">
      <c r="AO3398" s="391"/>
      <c r="AP3398" s="11"/>
      <c r="AQ3398" s="11"/>
    </row>
    <row r="3399" spans="41:43" x14ac:dyDescent="0.3">
      <c r="AO3399" s="391"/>
      <c r="AP3399" s="11"/>
      <c r="AQ3399" s="11"/>
    </row>
    <row r="3400" spans="41:43" x14ac:dyDescent="0.3">
      <c r="AO3400" s="391"/>
      <c r="AP3400" s="11"/>
      <c r="AQ3400" s="11"/>
    </row>
    <row r="3401" spans="41:43" x14ac:dyDescent="0.3">
      <c r="AO3401" s="391"/>
      <c r="AP3401" s="11"/>
      <c r="AQ3401" s="11"/>
    </row>
    <row r="3402" spans="41:43" x14ac:dyDescent="0.3">
      <c r="AO3402" s="391"/>
      <c r="AP3402" s="11"/>
      <c r="AQ3402" s="11"/>
    </row>
    <row r="3403" spans="41:43" x14ac:dyDescent="0.3">
      <c r="AO3403" s="391"/>
      <c r="AP3403" s="11"/>
      <c r="AQ3403" s="11"/>
    </row>
    <row r="3404" spans="41:43" x14ac:dyDescent="0.3">
      <c r="AO3404" s="391"/>
      <c r="AP3404" s="11"/>
      <c r="AQ3404" s="11"/>
    </row>
    <row r="3405" spans="41:43" x14ac:dyDescent="0.3">
      <c r="AO3405" s="391"/>
      <c r="AP3405" s="11"/>
      <c r="AQ3405" s="11"/>
    </row>
    <row r="3406" spans="41:43" x14ac:dyDescent="0.3">
      <c r="AO3406" s="391"/>
      <c r="AP3406" s="11"/>
      <c r="AQ3406" s="11"/>
    </row>
    <row r="3407" spans="41:43" x14ac:dyDescent="0.3">
      <c r="AO3407" s="391"/>
      <c r="AP3407" s="11"/>
      <c r="AQ3407" s="11"/>
    </row>
    <row r="3408" spans="41:43" x14ac:dyDescent="0.3">
      <c r="AO3408" s="391"/>
      <c r="AP3408" s="11"/>
      <c r="AQ3408" s="11"/>
    </row>
    <row r="3409" spans="41:43" x14ac:dyDescent="0.3">
      <c r="AO3409" s="391"/>
      <c r="AP3409" s="11"/>
      <c r="AQ3409" s="11"/>
    </row>
    <row r="3410" spans="41:43" x14ac:dyDescent="0.3">
      <c r="AO3410" s="391"/>
      <c r="AP3410" s="11"/>
      <c r="AQ3410" s="11"/>
    </row>
    <row r="3411" spans="41:43" x14ac:dyDescent="0.3">
      <c r="AO3411" s="391"/>
      <c r="AP3411" s="11"/>
      <c r="AQ3411" s="11"/>
    </row>
    <row r="3412" spans="41:43" x14ac:dyDescent="0.3">
      <c r="AO3412" s="391"/>
      <c r="AP3412" s="11"/>
      <c r="AQ3412" s="11"/>
    </row>
    <row r="3413" spans="41:43" x14ac:dyDescent="0.3">
      <c r="AO3413" s="391"/>
      <c r="AP3413" s="11"/>
      <c r="AQ3413" s="11"/>
    </row>
    <row r="3414" spans="41:43" x14ac:dyDescent="0.3">
      <c r="AO3414" s="391"/>
      <c r="AP3414" s="11"/>
      <c r="AQ3414" s="11"/>
    </row>
    <row r="3415" spans="41:43" x14ac:dyDescent="0.3">
      <c r="AO3415" s="391"/>
      <c r="AP3415" s="11"/>
      <c r="AQ3415" s="11"/>
    </row>
    <row r="3416" spans="41:43" x14ac:dyDescent="0.3">
      <c r="AO3416" s="391"/>
      <c r="AP3416" s="11"/>
      <c r="AQ3416" s="11"/>
    </row>
    <row r="3417" spans="41:43" x14ac:dyDescent="0.3">
      <c r="AO3417" s="391"/>
      <c r="AP3417" s="11"/>
      <c r="AQ3417" s="11"/>
    </row>
    <row r="3418" spans="41:43" x14ac:dyDescent="0.3">
      <c r="AO3418" s="391"/>
      <c r="AP3418" s="11"/>
      <c r="AQ3418" s="11"/>
    </row>
    <row r="3419" spans="41:43" x14ac:dyDescent="0.3">
      <c r="AO3419" s="391"/>
      <c r="AP3419" s="11"/>
      <c r="AQ3419" s="11"/>
    </row>
    <row r="3420" spans="41:43" x14ac:dyDescent="0.3">
      <c r="AO3420" s="391"/>
      <c r="AP3420" s="11"/>
      <c r="AQ3420" s="11"/>
    </row>
    <row r="3421" spans="41:43" x14ac:dyDescent="0.3">
      <c r="AO3421" s="391"/>
      <c r="AP3421" s="11"/>
      <c r="AQ3421" s="11"/>
    </row>
    <row r="3422" spans="41:43" x14ac:dyDescent="0.3">
      <c r="AO3422" s="391"/>
      <c r="AP3422" s="11"/>
      <c r="AQ3422" s="11"/>
    </row>
    <row r="3423" spans="41:43" x14ac:dyDescent="0.3">
      <c r="AO3423" s="391"/>
      <c r="AP3423" s="11"/>
      <c r="AQ3423" s="11"/>
    </row>
    <row r="3424" spans="41:43" x14ac:dyDescent="0.3">
      <c r="AO3424" s="391"/>
      <c r="AP3424" s="11"/>
      <c r="AQ3424" s="11"/>
    </row>
    <row r="3425" spans="41:43" x14ac:dyDescent="0.3">
      <c r="AO3425" s="391"/>
      <c r="AP3425" s="11"/>
      <c r="AQ3425" s="11"/>
    </row>
    <row r="3426" spans="41:43" x14ac:dyDescent="0.3">
      <c r="AO3426" s="391"/>
      <c r="AP3426" s="11"/>
      <c r="AQ3426" s="11"/>
    </row>
    <row r="3427" spans="41:43" x14ac:dyDescent="0.3">
      <c r="AO3427" s="391"/>
      <c r="AP3427" s="11"/>
      <c r="AQ3427" s="11"/>
    </row>
    <row r="3428" spans="41:43" x14ac:dyDescent="0.3">
      <c r="AO3428" s="391"/>
      <c r="AP3428" s="11"/>
      <c r="AQ3428" s="11"/>
    </row>
    <row r="3429" spans="41:43" x14ac:dyDescent="0.3">
      <c r="AO3429" s="391"/>
      <c r="AP3429" s="11"/>
      <c r="AQ3429" s="11"/>
    </row>
    <row r="3430" spans="41:43" x14ac:dyDescent="0.3">
      <c r="AO3430" s="391"/>
      <c r="AP3430" s="11"/>
      <c r="AQ3430" s="11"/>
    </row>
    <row r="3431" spans="41:43" x14ac:dyDescent="0.3">
      <c r="AO3431" s="391"/>
      <c r="AP3431" s="11"/>
      <c r="AQ3431" s="11"/>
    </row>
    <row r="3432" spans="41:43" x14ac:dyDescent="0.3">
      <c r="AO3432" s="391"/>
      <c r="AP3432" s="11"/>
      <c r="AQ3432" s="11"/>
    </row>
    <row r="3433" spans="41:43" x14ac:dyDescent="0.3">
      <c r="AO3433" s="391"/>
      <c r="AP3433" s="11"/>
      <c r="AQ3433" s="11"/>
    </row>
    <row r="3434" spans="41:43" x14ac:dyDescent="0.3">
      <c r="AO3434" s="391"/>
      <c r="AP3434" s="11"/>
      <c r="AQ3434" s="11"/>
    </row>
    <row r="3435" spans="41:43" x14ac:dyDescent="0.3">
      <c r="AO3435" s="391"/>
      <c r="AP3435" s="11"/>
      <c r="AQ3435" s="11"/>
    </row>
    <row r="3436" spans="41:43" x14ac:dyDescent="0.3">
      <c r="AO3436" s="391"/>
      <c r="AP3436" s="11"/>
      <c r="AQ3436" s="11"/>
    </row>
    <row r="3437" spans="41:43" x14ac:dyDescent="0.3">
      <c r="AO3437" s="391"/>
      <c r="AP3437" s="11"/>
      <c r="AQ3437" s="11"/>
    </row>
    <row r="3438" spans="41:43" x14ac:dyDescent="0.3">
      <c r="AO3438" s="391"/>
      <c r="AP3438" s="11"/>
      <c r="AQ3438" s="11"/>
    </row>
    <row r="3439" spans="41:43" x14ac:dyDescent="0.3">
      <c r="AO3439" s="391"/>
      <c r="AP3439" s="11"/>
      <c r="AQ3439" s="11"/>
    </row>
    <row r="3440" spans="41:43" x14ac:dyDescent="0.3">
      <c r="AO3440" s="391"/>
      <c r="AP3440" s="11"/>
      <c r="AQ3440" s="11"/>
    </row>
    <row r="3441" spans="41:43" x14ac:dyDescent="0.3">
      <c r="AO3441" s="391"/>
      <c r="AP3441" s="11"/>
      <c r="AQ3441" s="11"/>
    </row>
    <row r="3442" spans="41:43" x14ac:dyDescent="0.3">
      <c r="AO3442" s="391"/>
      <c r="AP3442" s="11"/>
      <c r="AQ3442" s="11"/>
    </row>
    <row r="3443" spans="41:43" x14ac:dyDescent="0.3">
      <c r="AO3443" s="391"/>
      <c r="AP3443" s="11"/>
      <c r="AQ3443" s="11"/>
    </row>
    <row r="3444" spans="41:43" x14ac:dyDescent="0.3">
      <c r="AO3444" s="391"/>
      <c r="AP3444" s="11"/>
      <c r="AQ3444" s="11"/>
    </row>
    <row r="3445" spans="41:43" x14ac:dyDescent="0.3">
      <c r="AO3445" s="391"/>
      <c r="AP3445" s="11"/>
      <c r="AQ3445" s="11"/>
    </row>
    <row r="3446" spans="41:43" x14ac:dyDescent="0.3">
      <c r="AO3446" s="391"/>
      <c r="AP3446" s="11"/>
      <c r="AQ3446" s="11"/>
    </row>
    <row r="3447" spans="41:43" x14ac:dyDescent="0.3">
      <c r="AO3447" s="391"/>
      <c r="AP3447" s="11"/>
      <c r="AQ3447" s="11"/>
    </row>
    <row r="3448" spans="41:43" x14ac:dyDescent="0.3">
      <c r="AO3448" s="391"/>
      <c r="AP3448" s="11"/>
      <c r="AQ3448" s="11"/>
    </row>
    <row r="3449" spans="41:43" x14ac:dyDescent="0.3">
      <c r="AO3449" s="391"/>
      <c r="AP3449" s="11"/>
      <c r="AQ3449" s="11"/>
    </row>
    <row r="3450" spans="41:43" x14ac:dyDescent="0.3">
      <c r="AO3450" s="391"/>
      <c r="AP3450" s="11"/>
      <c r="AQ3450" s="11"/>
    </row>
    <row r="3451" spans="41:43" x14ac:dyDescent="0.3">
      <c r="AO3451" s="391"/>
      <c r="AP3451" s="11"/>
      <c r="AQ3451" s="11"/>
    </row>
    <row r="3452" spans="41:43" x14ac:dyDescent="0.3">
      <c r="AO3452" s="391"/>
      <c r="AP3452" s="11"/>
      <c r="AQ3452" s="11"/>
    </row>
    <row r="3453" spans="41:43" x14ac:dyDescent="0.3">
      <c r="AO3453" s="391"/>
      <c r="AP3453" s="11"/>
      <c r="AQ3453" s="11"/>
    </row>
    <row r="3454" spans="41:43" x14ac:dyDescent="0.3">
      <c r="AO3454" s="391"/>
      <c r="AP3454" s="11"/>
      <c r="AQ3454" s="11"/>
    </row>
    <row r="3455" spans="41:43" x14ac:dyDescent="0.3">
      <c r="AO3455" s="391"/>
      <c r="AP3455" s="11"/>
      <c r="AQ3455" s="11"/>
    </row>
    <row r="3456" spans="41:43" x14ac:dyDescent="0.3">
      <c r="AO3456" s="391"/>
      <c r="AP3456" s="11"/>
      <c r="AQ3456" s="11"/>
    </row>
    <row r="3457" spans="41:43" x14ac:dyDescent="0.3">
      <c r="AO3457" s="391"/>
      <c r="AP3457" s="11"/>
      <c r="AQ3457" s="11"/>
    </row>
    <row r="3458" spans="41:43" x14ac:dyDescent="0.3">
      <c r="AO3458" s="391"/>
      <c r="AP3458" s="11"/>
      <c r="AQ3458" s="11"/>
    </row>
    <row r="3459" spans="41:43" x14ac:dyDescent="0.3">
      <c r="AO3459" s="391"/>
      <c r="AP3459" s="11"/>
      <c r="AQ3459" s="11"/>
    </row>
    <row r="3460" spans="41:43" x14ac:dyDescent="0.3">
      <c r="AO3460" s="391"/>
      <c r="AP3460" s="11"/>
      <c r="AQ3460" s="11"/>
    </row>
    <row r="3461" spans="41:43" x14ac:dyDescent="0.3">
      <c r="AO3461" s="391"/>
      <c r="AP3461" s="11"/>
      <c r="AQ3461" s="11"/>
    </row>
    <row r="3462" spans="41:43" x14ac:dyDescent="0.3">
      <c r="AO3462" s="391"/>
      <c r="AP3462" s="11"/>
      <c r="AQ3462" s="11"/>
    </row>
    <row r="3463" spans="41:43" x14ac:dyDescent="0.3">
      <c r="AO3463" s="391"/>
      <c r="AP3463" s="11"/>
      <c r="AQ3463" s="11"/>
    </row>
    <row r="3464" spans="41:43" x14ac:dyDescent="0.3">
      <c r="AO3464" s="391"/>
      <c r="AP3464" s="11"/>
      <c r="AQ3464" s="11"/>
    </row>
    <row r="3465" spans="41:43" x14ac:dyDescent="0.3">
      <c r="AO3465" s="391"/>
      <c r="AP3465" s="11"/>
      <c r="AQ3465" s="11"/>
    </row>
    <row r="3466" spans="41:43" x14ac:dyDescent="0.3">
      <c r="AO3466" s="391"/>
      <c r="AP3466" s="11"/>
      <c r="AQ3466" s="11"/>
    </row>
  </sheetData>
  <mergeCells count="471">
    <mergeCell ref="AS88:AS92"/>
    <mergeCell ref="AT88:AT92"/>
    <mergeCell ref="A96:H96"/>
    <mergeCell ref="AK96:AR96"/>
    <mergeCell ref="C97:G97"/>
    <mergeCell ref="Q103:Y103"/>
    <mergeCell ref="Q88:Q92"/>
    <mergeCell ref="U88:U92"/>
    <mergeCell ref="V88:V92"/>
    <mergeCell ref="W88:W92"/>
    <mergeCell ref="X88:X92"/>
    <mergeCell ref="AR88:AR92"/>
    <mergeCell ref="W84:W87"/>
    <mergeCell ref="X84:X87"/>
    <mergeCell ref="AR84:AR87"/>
    <mergeCell ref="AS84:AS87"/>
    <mergeCell ref="AT84:AT87"/>
    <mergeCell ref="A88:A92"/>
    <mergeCell ref="B88:B92"/>
    <mergeCell ref="C88:C92"/>
    <mergeCell ref="E88:E92"/>
    <mergeCell ref="F88:F92"/>
    <mergeCell ref="AS82:AS83"/>
    <mergeCell ref="A84:A87"/>
    <mergeCell ref="B84:B87"/>
    <mergeCell ref="C84:C87"/>
    <mergeCell ref="D84:D87"/>
    <mergeCell ref="E84:E87"/>
    <mergeCell ref="F84:F87"/>
    <mergeCell ref="Q84:Q87"/>
    <mergeCell ref="U84:U87"/>
    <mergeCell ref="V84:V87"/>
    <mergeCell ref="Q82:Q83"/>
    <mergeCell ref="U82:U83"/>
    <mergeCell ref="V82:V83"/>
    <mergeCell ref="W82:W83"/>
    <mergeCell ref="X82:X83"/>
    <mergeCell ref="AR82:AR83"/>
    <mergeCell ref="W78:W81"/>
    <mergeCell ref="X78:X81"/>
    <mergeCell ref="AR78:AR81"/>
    <mergeCell ref="AS78:AS81"/>
    <mergeCell ref="A82:A83"/>
    <mergeCell ref="B82:B83"/>
    <mergeCell ref="C82:C83"/>
    <mergeCell ref="D82:D83"/>
    <mergeCell ref="E82:E83"/>
    <mergeCell ref="F82:F83"/>
    <mergeCell ref="AS75:AS76"/>
    <mergeCell ref="A78:A81"/>
    <mergeCell ref="B78:B81"/>
    <mergeCell ref="C78:C81"/>
    <mergeCell ref="D78:D81"/>
    <mergeCell ref="E78:E81"/>
    <mergeCell ref="F78:F81"/>
    <mergeCell ref="Q78:Q81"/>
    <mergeCell ref="U78:U81"/>
    <mergeCell ref="V78:V81"/>
    <mergeCell ref="Q75:Q76"/>
    <mergeCell ref="U75:U76"/>
    <mergeCell ref="V75:V76"/>
    <mergeCell ref="W75:W76"/>
    <mergeCell ref="X75:X76"/>
    <mergeCell ref="AR75:AR76"/>
    <mergeCell ref="K75:K76"/>
    <mergeCell ref="L75:L76"/>
    <mergeCell ref="M75:M76"/>
    <mergeCell ref="N75:N76"/>
    <mergeCell ref="O75:O76"/>
    <mergeCell ref="P75:P76"/>
    <mergeCell ref="A75:A76"/>
    <mergeCell ref="B75:B76"/>
    <mergeCell ref="C75:C76"/>
    <mergeCell ref="D75:D76"/>
    <mergeCell ref="E75:E76"/>
    <mergeCell ref="F75:F76"/>
    <mergeCell ref="U71:U74"/>
    <mergeCell ref="V71:V74"/>
    <mergeCell ref="W71:W74"/>
    <mergeCell ref="X71:X74"/>
    <mergeCell ref="AR71:AR74"/>
    <mergeCell ref="AS71:AS74"/>
    <mergeCell ref="A71:A74"/>
    <mergeCell ref="B71:B74"/>
    <mergeCell ref="C71:C74"/>
    <mergeCell ref="D71:D74"/>
    <mergeCell ref="E71:E74"/>
    <mergeCell ref="F71:F74"/>
    <mergeCell ref="U69:U70"/>
    <mergeCell ref="V69:V70"/>
    <mergeCell ref="W69:W70"/>
    <mergeCell ref="X69:X70"/>
    <mergeCell ref="AR69:AR70"/>
    <mergeCell ref="AS69:AS70"/>
    <mergeCell ref="X63:X68"/>
    <mergeCell ref="AR63:AR68"/>
    <mergeCell ref="AS63:AS68"/>
    <mergeCell ref="A69:A70"/>
    <mergeCell ref="B69:B70"/>
    <mergeCell ref="C69:C70"/>
    <mergeCell ref="D69:D70"/>
    <mergeCell ref="E69:E70"/>
    <mergeCell ref="F69:F70"/>
    <mergeCell ref="Q69:Q74"/>
    <mergeCell ref="AT56:AT57"/>
    <mergeCell ref="A63:A68"/>
    <mergeCell ref="B63:B68"/>
    <mergeCell ref="C63:C68"/>
    <mergeCell ref="D63:D68"/>
    <mergeCell ref="E63:E68"/>
    <mergeCell ref="F63:F68"/>
    <mergeCell ref="U63:U68"/>
    <mergeCell ref="V63:V68"/>
    <mergeCell ref="W63:W68"/>
    <mergeCell ref="U56:U62"/>
    <mergeCell ref="V56:V62"/>
    <mergeCell ref="W56:W62"/>
    <mergeCell ref="X56:X62"/>
    <mergeCell ref="AR56:AR62"/>
    <mergeCell ref="AS56:AS62"/>
    <mergeCell ref="AR54:AR55"/>
    <mergeCell ref="AS54:AS55"/>
    <mergeCell ref="AT54:AT55"/>
    <mergeCell ref="A56:A62"/>
    <mergeCell ref="B56:B62"/>
    <mergeCell ref="C56:C62"/>
    <mergeCell ref="D56:D62"/>
    <mergeCell ref="E56:E62"/>
    <mergeCell ref="F56:F62"/>
    <mergeCell ref="Q56:Q62"/>
    <mergeCell ref="F54:F55"/>
    <mergeCell ref="Q54:Q55"/>
    <mergeCell ref="U54:U55"/>
    <mergeCell ref="V54:V55"/>
    <mergeCell ref="W54:W55"/>
    <mergeCell ref="X54:X55"/>
    <mergeCell ref="W50:W53"/>
    <mergeCell ref="X50:X53"/>
    <mergeCell ref="AR50:AR53"/>
    <mergeCell ref="AS50:AS53"/>
    <mergeCell ref="AT50:AT53"/>
    <mergeCell ref="A54:A55"/>
    <mergeCell ref="B54:B55"/>
    <mergeCell ref="C54:C55"/>
    <mergeCell ref="D54:D55"/>
    <mergeCell ref="E54:E55"/>
    <mergeCell ref="AS48:AS49"/>
    <mergeCell ref="AT48:AT49"/>
    <mergeCell ref="A50:A53"/>
    <mergeCell ref="B50:B53"/>
    <mergeCell ref="C50:C53"/>
    <mergeCell ref="D50:D53"/>
    <mergeCell ref="F50:F53"/>
    <mergeCell ref="Q50:Q53"/>
    <mergeCell ref="U50:U53"/>
    <mergeCell ref="V50:V53"/>
    <mergeCell ref="Q48:Q49"/>
    <mergeCell ref="U48:U49"/>
    <mergeCell ref="V48:V49"/>
    <mergeCell ref="W48:W49"/>
    <mergeCell ref="X48:X49"/>
    <mergeCell ref="AR48:AR49"/>
    <mergeCell ref="W46:W47"/>
    <mergeCell ref="X46:X47"/>
    <mergeCell ref="AR46:AR47"/>
    <mergeCell ref="AS46:AS47"/>
    <mergeCell ref="AT46:AT47"/>
    <mergeCell ref="A48:A49"/>
    <mergeCell ref="B48:B49"/>
    <mergeCell ref="C48:C49"/>
    <mergeCell ref="D48:D49"/>
    <mergeCell ref="E48:E49"/>
    <mergeCell ref="AR43:AR45"/>
    <mergeCell ref="AS43:AS45"/>
    <mergeCell ref="A46:A47"/>
    <mergeCell ref="B46:B47"/>
    <mergeCell ref="C46:C47"/>
    <mergeCell ref="D46:D47"/>
    <mergeCell ref="E46:E47"/>
    <mergeCell ref="Q46:Q47"/>
    <mergeCell ref="U46:U47"/>
    <mergeCell ref="V46:V47"/>
    <mergeCell ref="J43:J45"/>
    <mergeCell ref="Q43:Q45"/>
    <mergeCell ref="U43:U45"/>
    <mergeCell ref="V43:V45"/>
    <mergeCell ref="W43:W45"/>
    <mergeCell ref="X43:X45"/>
    <mergeCell ref="A43:A45"/>
    <mergeCell ref="B43:B45"/>
    <mergeCell ref="C43:C45"/>
    <mergeCell ref="D43:D45"/>
    <mergeCell ref="E43:E45"/>
    <mergeCell ref="F43:F45"/>
    <mergeCell ref="AP39:AP42"/>
    <mergeCell ref="AR39:AR42"/>
    <mergeCell ref="AS39:AS42"/>
    <mergeCell ref="AT39:AT41"/>
    <mergeCell ref="K41:K42"/>
    <mergeCell ref="L41:L42"/>
    <mergeCell ref="M41:M42"/>
    <mergeCell ref="Q39:Q42"/>
    <mergeCell ref="U39:U42"/>
    <mergeCell ref="V39:V42"/>
    <mergeCell ref="W39:W42"/>
    <mergeCell ref="X39:X42"/>
    <mergeCell ref="Y39:Y42"/>
    <mergeCell ref="K39:K40"/>
    <mergeCell ref="L39:L40"/>
    <mergeCell ref="M39:M40"/>
    <mergeCell ref="N39:N42"/>
    <mergeCell ref="O39:O42"/>
    <mergeCell ref="P39:P42"/>
    <mergeCell ref="Y36:Y38"/>
    <mergeCell ref="AR36:AR38"/>
    <mergeCell ref="AS36:AS38"/>
    <mergeCell ref="A39:A42"/>
    <mergeCell ref="B39:B42"/>
    <mergeCell ref="C39:C42"/>
    <mergeCell ref="D39:D42"/>
    <mergeCell ref="E39:E42"/>
    <mergeCell ref="F39:F42"/>
    <mergeCell ref="J39:J42"/>
    <mergeCell ref="P36:P38"/>
    <mergeCell ref="Q36:Q38"/>
    <mergeCell ref="U36:U38"/>
    <mergeCell ref="V36:V38"/>
    <mergeCell ref="W36:W38"/>
    <mergeCell ref="X36:X38"/>
    <mergeCell ref="AS32:AS35"/>
    <mergeCell ref="A36:A38"/>
    <mergeCell ref="B36:B38"/>
    <mergeCell ref="C36:C38"/>
    <mergeCell ref="D36:D38"/>
    <mergeCell ref="E36:E38"/>
    <mergeCell ref="F36:F38"/>
    <mergeCell ref="J36:J38"/>
    <mergeCell ref="N36:N38"/>
    <mergeCell ref="O36:O38"/>
    <mergeCell ref="U32:U35"/>
    <mergeCell ref="V32:V35"/>
    <mergeCell ref="W32:W35"/>
    <mergeCell ref="X32:X35"/>
    <mergeCell ref="Y32:Y35"/>
    <mergeCell ref="AR32:AR35"/>
    <mergeCell ref="F32:F35"/>
    <mergeCell ref="J32:J35"/>
    <mergeCell ref="N32:N35"/>
    <mergeCell ref="O32:O35"/>
    <mergeCell ref="P32:P35"/>
    <mergeCell ref="Q32:Q35"/>
    <mergeCell ref="W30:W31"/>
    <mergeCell ref="X30:X31"/>
    <mergeCell ref="Y30:Y31"/>
    <mergeCell ref="AR30:AR31"/>
    <mergeCell ref="AS30:AS31"/>
    <mergeCell ref="A32:A35"/>
    <mergeCell ref="B32:B35"/>
    <mergeCell ref="C32:C35"/>
    <mergeCell ref="D32:D35"/>
    <mergeCell ref="E32:E35"/>
    <mergeCell ref="N30:N31"/>
    <mergeCell ref="O30:O31"/>
    <mergeCell ref="P30:P31"/>
    <mergeCell ref="Q30:Q31"/>
    <mergeCell ref="U30:U31"/>
    <mergeCell ref="V30:V31"/>
    <mergeCell ref="Y28:Y29"/>
    <mergeCell ref="AR28:AR29"/>
    <mergeCell ref="AS28:AS29"/>
    <mergeCell ref="A30:A31"/>
    <mergeCell ref="B30:B31"/>
    <mergeCell ref="C30:C31"/>
    <mergeCell ref="D30:D31"/>
    <mergeCell ref="E30:E31"/>
    <mergeCell ref="F30:F31"/>
    <mergeCell ref="J30:J31"/>
    <mergeCell ref="P28:P29"/>
    <mergeCell ref="Q28:Q29"/>
    <mergeCell ref="U28:U29"/>
    <mergeCell ref="V28:V29"/>
    <mergeCell ref="W28:W29"/>
    <mergeCell ref="X28:X29"/>
    <mergeCell ref="AS25:AS27"/>
    <mergeCell ref="A28:A29"/>
    <mergeCell ref="B28:B29"/>
    <mergeCell ref="C28:C29"/>
    <mergeCell ref="D28:D29"/>
    <mergeCell ref="E28:E29"/>
    <mergeCell ref="F28:F29"/>
    <mergeCell ref="J28:J29"/>
    <mergeCell ref="N28:N29"/>
    <mergeCell ref="O28:O29"/>
    <mergeCell ref="Q25:Q27"/>
    <mergeCell ref="U25:U27"/>
    <mergeCell ref="V25:V27"/>
    <mergeCell ref="W25:W27"/>
    <mergeCell ref="X25:X27"/>
    <mergeCell ref="AR25:AR27"/>
    <mergeCell ref="K25:K26"/>
    <mergeCell ref="L25:L26"/>
    <mergeCell ref="M25:M26"/>
    <mergeCell ref="N25:N27"/>
    <mergeCell ref="O25:O27"/>
    <mergeCell ref="P25:P27"/>
    <mergeCell ref="X22:X24"/>
    <mergeCell ref="Y22:Y24"/>
    <mergeCell ref="AR22:AR24"/>
    <mergeCell ref="AS22:AS24"/>
    <mergeCell ref="A25:A27"/>
    <mergeCell ref="B25:B27"/>
    <mergeCell ref="C25:C27"/>
    <mergeCell ref="D25:D27"/>
    <mergeCell ref="E25:E27"/>
    <mergeCell ref="F25:F27"/>
    <mergeCell ref="O22:O24"/>
    <mergeCell ref="P22:P24"/>
    <mergeCell ref="Q22:Q24"/>
    <mergeCell ref="U22:U24"/>
    <mergeCell ref="V22:V24"/>
    <mergeCell ref="W22:W24"/>
    <mergeCell ref="AS20:AS21"/>
    <mergeCell ref="AT20:AT21"/>
    <mergeCell ref="A22:A24"/>
    <mergeCell ref="B22:B24"/>
    <mergeCell ref="C22:C24"/>
    <mergeCell ref="D22:D24"/>
    <mergeCell ref="E22:E24"/>
    <mergeCell ref="F22:F24"/>
    <mergeCell ref="J22:J24"/>
    <mergeCell ref="N22:N24"/>
    <mergeCell ref="F20:F21"/>
    <mergeCell ref="U20:U21"/>
    <mergeCell ref="V20:V21"/>
    <mergeCell ref="W20:W21"/>
    <mergeCell ref="X20:X21"/>
    <mergeCell ref="AR20:AR21"/>
    <mergeCell ref="W18:W19"/>
    <mergeCell ref="X18:X19"/>
    <mergeCell ref="AR18:AR19"/>
    <mergeCell ref="AS18:AS19"/>
    <mergeCell ref="AT18:AT19"/>
    <mergeCell ref="A20:A21"/>
    <mergeCell ref="B20:B21"/>
    <mergeCell ref="C20:C21"/>
    <mergeCell ref="D20:D21"/>
    <mergeCell ref="E20:E21"/>
    <mergeCell ref="N18:N19"/>
    <mergeCell ref="O18:O19"/>
    <mergeCell ref="P18:P19"/>
    <mergeCell ref="Q18:Q19"/>
    <mergeCell ref="U18:U19"/>
    <mergeCell ref="V18:V19"/>
    <mergeCell ref="Y16:Y17"/>
    <mergeCell ref="AR16:AR17"/>
    <mergeCell ref="AS16:AS17"/>
    <mergeCell ref="A18:A19"/>
    <mergeCell ref="B18:B19"/>
    <mergeCell ref="C18:C19"/>
    <mergeCell ref="D18:D19"/>
    <mergeCell ref="E18:E19"/>
    <mergeCell ref="F18:F19"/>
    <mergeCell ref="J18:J19"/>
    <mergeCell ref="P16:P17"/>
    <mergeCell ref="Q16:Q17"/>
    <mergeCell ref="U16:U17"/>
    <mergeCell ref="V16:V17"/>
    <mergeCell ref="W16:W17"/>
    <mergeCell ref="X16:X17"/>
    <mergeCell ref="AT12:AU15"/>
    <mergeCell ref="A16:A17"/>
    <mergeCell ref="B16:B17"/>
    <mergeCell ref="C16:C17"/>
    <mergeCell ref="D16:D17"/>
    <mergeCell ref="E16:E17"/>
    <mergeCell ref="F16:F17"/>
    <mergeCell ref="J16:J17"/>
    <mergeCell ref="N16:N17"/>
    <mergeCell ref="O16:O17"/>
    <mergeCell ref="V12:V15"/>
    <mergeCell ref="W12:W15"/>
    <mergeCell ref="X12:X15"/>
    <mergeCell ref="Y12:Y15"/>
    <mergeCell ref="AR12:AR15"/>
    <mergeCell ref="AS12:AS15"/>
    <mergeCell ref="J12:J15"/>
    <mergeCell ref="N12:N15"/>
    <mergeCell ref="O12:O15"/>
    <mergeCell ref="P12:P15"/>
    <mergeCell ref="Q12:Q15"/>
    <mergeCell ref="U12:U15"/>
    <mergeCell ref="A12:A15"/>
    <mergeCell ref="B12:B15"/>
    <mergeCell ref="C12:C15"/>
    <mergeCell ref="D12:D15"/>
    <mergeCell ref="E12:E15"/>
    <mergeCell ref="F12:F15"/>
    <mergeCell ref="V9:V11"/>
    <mergeCell ref="W9:W11"/>
    <mergeCell ref="X9:X11"/>
    <mergeCell ref="Y9:Y11"/>
    <mergeCell ref="AR9:AR11"/>
    <mergeCell ref="AS9:AS11"/>
    <mergeCell ref="J9:J11"/>
    <mergeCell ref="N9:N11"/>
    <mergeCell ref="O9:O11"/>
    <mergeCell ref="P9:P11"/>
    <mergeCell ref="Q9:Q11"/>
    <mergeCell ref="U9:U11"/>
    <mergeCell ref="Y7:Y8"/>
    <mergeCell ref="AR7:AR8"/>
    <mergeCell ref="AS7:AS8"/>
    <mergeCell ref="AT7:AV8"/>
    <mergeCell ref="A9:A11"/>
    <mergeCell ref="B9:B11"/>
    <mergeCell ref="C9:C11"/>
    <mergeCell ref="D9:D11"/>
    <mergeCell ref="E9:E11"/>
    <mergeCell ref="F9:F11"/>
    <mergeCell ref="P7:P8"/>
    <mergeCell ref="Q7:Q8"/>
    <mergeCell ref="U7:U8"/>
    <mergeCell ref="V7:V8"/>
    <mergeCell ref="W7:W8"/>
    <mergeCell ref="X7:X8"/>
    <mergeCell ref="AK4:AK5"/>
    <mergeCell ref="A7:A8"/>
    <mergeCell ref="B7:B8"/>
    <mergeCell ref="C7:C8"/>
    <mergeCell ref="D7:D8"/>
    <mergeCell ref="E7:E8"/>
    <mergeCell ref="F7:F8"/>
    <mergeCell ref="J7:J8"/>
    <mergeCell ref="N7:N8"/>
    <mergeCell ref="O7:O8"/>
    <mergeCell ref="AL3:AL5"/>
    <mergeCell ref="AM3:AO4"/>
    <mergeCell ref="AP3:AP5"/>
    <mergeCell ref="AQ3:AS4"/>
    <mergeCell ref="H4:J4"/>
    <mergeCell ref="K4:Q4"/>
    <mergeCell ref="AA4:AA5"/>
    <mergeCell ref="AB4:AB5"/>
    <mergeCell ref="AC4:AC5"/>
    <mergeCell ref="AD4:AD5"/>
    <mergeCell ref="W3:W5"/>
    <mergeCell ref="X3:X5"/>
    <mergeCell ref="Y3:Y5"/>
    <mergeCell ref="Z3:Z5"/>
    <mergeCell ref="AA3:AD3"/>
    <mergeCell ref="AE3:AK3"/>
    <mergeCell ref="AE4:AE5"/>
    <mergeCell ref="AF4:AF5"/>
    <mergeCell ref="AG4:AI4"/>
    <mergeCell ref="AJ4:AJ5"/>
    <mergeCell ref="H3:Q3"/>
    <mergeCell ref="R3:R5"/>
    <mergeCell ref="S3:S5"/>
    <mergeCell ref="T3:T5"/>
    <mergeCell ref="U3:U5"/>
    <mergeCell ref="V3:V5"/>
    <mergeCell ref="A1:H1"/>
    <mergeCell ref="AK1:AR1"/>
    <mergeCell ref="A2:AS2"/>
    <mergeCell ref="A3:A5"/>
    <mergeCell ref="B3:B5"/>
    <mergeCell ref="C3:C5"/>
    <mergeCell ref="D3:D5"/>
    <mergeCell ref="E3:E5"/>
    <mergeCell ref="F3:F5"/>
    <mergeCell ref="G3: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2026-06-12T03:50:24Z</dcterms:created>
  <dcterms:modified xsi:type="dcterms:W3CDTF">2026-06-12T03:52:17Z</dcterms:modified>
</cp:coreProperties>
</file>