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Quốc lộ 6\Phương án đền bù QL6\PA Huy\"/>
    </mc:Choice>
  </mc:AlternateContent>
  <bookViews>
    <workbookView xWindow="-120" yWindow="-120" windowWidth="29040" windowHeight="15840" firstSheet="1" activeTab="1"/>
  </bookViews>
  <sheets>
    <sheet name="foxz" sheetId="2" state="veryHidden" r:id="rId1"/>
    <sheet name="BẢNG TỔNG HỢP" sheetId="1" r:id="rId2"/>
  </sheets>
  <externalReferences>
    <externalReference r:id="rId3"/>
  </externalReferences>
  <definedNames>
    <definedName name="_xlnm.Print_Titles" localSheetId="1">'BẢNG TỔNG HỢP'!$17:$19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2" i="1" l="1"/>
  <c r="M72" i="1" l="1"/>
  <c r="K72" i="1"/>
  <c r="J72" i="1"/>
  <c r="I72" i="1"/>
  <c r="H72" i="1"/>
  <c r="B21" i="1" l="1"/>
  <c r="C21" i="1"/>
  <c r="D21" i="1"/>
  <c r="E21" i="1"/>
  <c r="F21" i="1"/>
  <c r="G21" i="1"/>
  <c r="H21" i="1"/>
  <c r="J21" i="1" s="1"/>
  <c r="I21" i="1"/>
  <c r="K21" i="1"/>
  <c r="M21" i="1"/>
  <c r="N21" i="1"/>
  <c r="O21" i="1"/>
  <c r="P21" i="1"/>
  <c r="Q21" i="1"/>
  <c r="S21" i="1" s="1"/>
  <c r="R21" i="1"/>
  <c r="B22" i="1"/>
  <c r="C22" i="1"/>
  <c r="D22" i="1"/>
  <c r="E22" i="1"/>
  <c r="F22" i="1"/>
  <c r="G22" i="1"/>
  <c r="H22" i="1"/>
  <c r="I22" i="1"/>
  <c r="J22" i="1" s="1"/>
  <c r="N22" i="1"/>
  <c r="O22" i="1"/>
  <c r="P22" i="1"/>
  <c r="Q22" i="1"/>
  <c r="R22" i="1"/>
  <c r="S22" i="1" s="1"/>
  <c r="B23" i="1"/>
  <c r="C23" i="1"/>
  <c r="D23" i="1"/>
  <c r="E23" i="1"/>
  <c r="F23" i="1"/>
  <c r="G23" i="1"/>
  <c r="H23" i="1"/>
  <c r="I23" i="1"/>
  <c r="K23" i="1" s="1"/>
  <c r="M23" i="1" s="1"/>
  <c r="N23" i="1"/>
  <c r="O23" i="1"/>
  <c r="P23" i="1"/>
  <c r="Q23" i="1"/>
  <c r="R23" i="1"/>
  <c r="B24" i="1"/>
  <c r="C24" i="1"/>
  <c r="D24" i="1"/>
  <c r="E24" i="1"/>
  <c r="F24" i="1"/>
  <c r="G24" i="1"/>
  <c r="H24" i="1"/>
  <c r="I24" i="1"/>
  <c r="K24" i="1" s="1"/>
  <c r="M24" i="1" s="1"/>
  <c r="N24" i="1"/>
  <c r="O24" i="1"/>
  <c r="P24" i="1"/>
  <c r="Q24" i="1"/>
  <c r="R24" i="1"/>
  <c r="A25" i="1"/>
  <c r="B25" i="1"/>
  <c r="C25" i="1"/>
  <c r="D25" i="1"/>
  <c r="E25" i="1"/>
  <c r="F25" i="1"/>
  <c r="G25" i="1"/>
  <c r="H25" i="1"/>
  <c r="I25" i="1"/>
  <c r="J25" i="1"/>
  <c r="K25" i="1"/>
  <c r="M25" i="1" s="1"/>
  <c r="N25" i="1"/>
  <c r="O25" i="1"/>
  <c r="P25" i="1"/>
  <c r="Q25" i="1"/>
  <c r="R25" i="1"/>
  <c r="A26" i="1"/>
  <c r="B26" i="1"/>
  <c r="C26" i="1"/>
  <c r="D26" i="1"/>
  <c r="E26" i="1"/>
  <c r="F26" i="1"/>
  <c r="G26" i="1"/>
  <c r="H26" i="1"/>
  <c r="I26" i="1"/>
  <c r="J26" i="1" s="1"/>
  <c r="K26" i="1"/>
  <c r="M26" i="1" s="1"/>
  <c r="N26" i="1"/>
  <c r="O26" i="1"/>
  <c r="P26" i="1"/>
  <c r="Q26" i="1"/>
  <c r="R26" i="1"/>
  <c r="T26" i="1"/>
  <c r="V26" i="1"/>
  <c r="B27" i="1"/>
  <c r="C27" i="1"/>
  <c r="D27" i="1"/>
  <c r="E27" i="1"/>
  <c r="F27" i="1"/>
  <c r="G27" i="1"/>
  <c r="H27" i="1"/>
  <c r="I27" i="1"/>
  <c r="K27" i="1" s="1"/>
  <c r="M27" i="1" s="1"/>
  <c r="N27" i="1"/>
  <c r="O27" i="1"/>
  <c r="P27" i="1"/>
  <c r="Q27" i="1"/>
  <c r="R27" i="1"/>
  <c r="S27" i="1"/>
  <c r="B28" i="1"/>
  <c r="C28" i="1"/>
  <c r="D28" i="1"/>
  <c r="E28" i="1"/>
  <c r="F28" i="1"/>
  <c r="G28" i="1"/>
  <c r="H28" i="1"/>
  <c r="I28" i="1"/>
  <c r="K28" i="1" s="1"/>
  <c r="M28" i="1" s="1"/>
  <c r="N28" i="1"/>
  <c r="O28" i="1"/>
  <c r="P28" i="1"/>
  <c r="S28" i="1" s="1"/>
  <c r="Q28" i="1"/>
  <c r="R28" i="1"/>
  <c r="B29" i="1"/>
  <c r="C29" i="1"/>
  <c r="D29" i="1"/>
  <c r="E29" i="1"/>
  <c r="F29" i="1"/>
  <c r="G29" i="1"/>
  <c r="H29" i="1"/>
  <c r="I29" i="1"/>
  <c r="K29" i="1"/>
  <c r="M29" i="1" s="1"/>
  <c r="N29" i="1"/>
  <c r="O29" i="1"/>
  <c r="P29" i="1"/>
  <c r="S29" i="1" s="1"/>
  <c r="Q29" i="1"/>
  <c r="R29" i="1"/>
  <c r="B30" i="1"/>
  <c r="C30" i="1"/>
  <c r="D30" i="1"/>
  <c r="E30" i="1"/>
  <c r="F30" i="1"/>
  <c r="G30" i="1"/>
  <c r="H30" i="1"/>
  <c r="J30" i="1" s="1"/>
  <c r="I30" i="1"/>
  <c r="K30" i="1" s="1"/>
  <c r="N30" i="1"/>
  <c r="O30" i="1"/>
  <c r="P30" i="1"/>
  <c r="Q30" i="1"/>
  <c r="R30" i="1"/>
  <c r="S30" i="1" s="1"/>
  <c r="B31" i="1"/>
  <c r="C31" i="1"/>
  <c r="D31" i="1"/>
  <c r="E31" i="1"/>
  <c r="F31" i="1"/>
  <c r="G31" i="1"/>
  <c r="H31" i="1"/>
  <c r="I31" i="1"/>
  <c r="K31" i="1" s="1"/>
  <c r="M31" i="1" s="1"/>
  <c r="N31" i="1"/>
  <c r="O31" i="1"/>
  <c r="P31" i="1"/>
  <c r="Q31" i="1"/>
  <c r="R31" i="1"/>
  <c r="B32" i="1"/>
  <c r="C32" i="1"/>
  <c r="D32" i="1"/>
  <c r="E32" i="1"/>
  <c r="F32" i="1"/>
  <c r="G32" i="1"/>
  <c r="H32" i="1"/>
  <c r="I32" i="1"/>
  <c r="K32" i="1" s="1"/>
  <c r="M32" i="1" s="1"/>
  <c r="N32" i="1"/>
  <c r="O32" i="1"/>
  <c r="P32" i="1"/>
  <c r="Q32" i="1"/>
  <c r="R32" i="1"/>
  <c r="B33" i="1"/>
  <c r="C33" i="1"/>
  <c r="D33" i="1"/>
  <c r="E33" i="1"/>
  <c r="F33" i="1"/>
  <c r="G33" i="1"/>
  <c r="H33" i="1"/>
  <c r="J33" i="1" s="1"/>
  <c r="I33" i="1"/>
  <c r="K33" i="1" s="1"/>
  <c r="M33" i="1" s="1"/>
  <c r="N33" i="1"/>
  <c r="O33" i="1"/>
  <c r="P33" i="1"/>
  <c r="S33" i="1" s="1"/>
  <c r="Q33" i="1"/>
  <c r="R33" i="1"/>
  <c r="B34" i="1"/>
  <c r="C34" i="1"/>
  <c r="D34" i="1"/>
  <c r="E34" i="1"/>
  <c r="F34" i="1"/>
  <c r="G34" i="1"/>
  <c r="H34" i="1"/>
  <c r="I34" i="1"/>
  <c r="K34" i="1"/>
  <c r="M34" i="1"/>
  <c r="N34" i="1"/>
  <c r="O34" i="1"/>
  <c r="P34" i="1"/>
  <c r="Q34" i="1"/>
  <c r="R34" i="1"/>
  <c r="B35" i="1"/>
  <c r="C35" i="1"/>
  <c r="D35" i="1"/>
  <c r="E35" i="1"/>
  <c r="F35" i="1"/>
  <c r="G35" i="1"/>
  <c r="H35" i="1"/>
  <c r="J35" i="1" s="1"/>
  <c r="I35" i="1"/>
  <c r="K35" i="1"/>
  <c r="M35" i="1"/>
  <c r="N35" i="1"/>
  <c r="O35" i="1"/>
  <c r="P35" i="1"/>
  <c r="Q35" i="1"/>
  <c r="S35" i="1" s="1"/>
  <c r="R35" i="1"/>
  <c r="B36" i="1"/>
  <c r="C36" i="1"/>
  <c r="D36" i="1"/>
  <c r="E36" i="1"/>
  <c r="F36" i="1"/>
  <c r="G36" i="1"/>
  <c r="H36" i="1"/>
  <c r="J36" i="1" s="1"/>
  <c r="I36" i="1"/>
  <c r="K36" i="1"/>
  <c r="M36" i="1" s="1"/>
  <c r="N36" i="1"/>
  <c r="O36" i="1"/>
  <c r="P36" i="1"/>
  <c r="Q36" i="1"/>
  <c r="R36" i="1"/>
  <c r="B37" i="1"/>
  <c r="C37" i="1"/>
  <c r="D37" i="1"/>
  <c r="E37" i="1"/>
  <c r="F37" i="1"/>
  <c r="G37" i="1"/>
  <c r="H37" i="1"/>
  <c r="J37" i="1" s="1"/>
  <c r="I37" i="1"/>
  <c r="K37" i="1" s="1"/>
  <c r="M37" i="1" s="1"/>
  <c r="N37" i="1"/>
  <c r="O37" i="1"/>
  <c r="P37" i="1"/>
  <c r="Q37" i="1"/>
  <c r="R37" i="1"/>
  <c r="B38" i="1"/>
  <c r="C38" i="1"/>
  <c r="D38" i="1"/>
  <c r="E38" i="1"/>
  <c r="F38" i="1"/>
  <c r="G38" i="1"/>
  <c r="H38" i="1"/>
  <c r="I38" i="1"/>
  <c r="J38" i="1" s="1"/>
  <c r="N38" i="1"/>
  <c r="O38" i="1"/>
  <c r="P38" i="1"/>
  <c r="Q38" i="1"/>
  <c r="R38" i="1"/>
  <c r="B39" i="1"/>
  <c r="C39" i="1"/>
  <c r="D39" i="1"/>
  <c r="E39" i="1"/>
  <c r="F39" i="1"/>
  <c r="G39" i="1"/>
  <c r="H39" i="1"/>
  <c r="I39" i="1"/>
  <c r="K39" i="1" s="1"/>
  <c r="M39" i="1" s="1"/>
  <c r="N39" i="1"/>
  <c r="O39" i="1"/>
  <c r="P39" i="1"/>
  <c r="Q39" i="1"/>
  <c r="R39" i="1"/>
  <c r="B40" i="1"/>
  <c r="C40" i="1"/>
  <c r="D40" i="1"/>
  <c r="E40" i="1"/>
  <c r="F40" i="1"/>
  <c r="G40" i="1"/>
  <c r="H40" i="1"/>
  <c r="J40" i="1" s="1"/>
  <c r="I40" i="1"/>
  <c r="K40" i="1"/>
  <c r="M40" i="1" s="1"/>
  <c r="N40" i="1"/>
  <c r="O40" i="1"/>
  <c r="P40" i="1"/>
  <c r="Q40" i="1"/>
  <c r="R40" i="1"/>
  <c r="B41" i="1"/>
  <c r="C41" i="1"/>
  <c r="D41" i="1"/>
  <c r="E41" i="1"/>
  <c r="F41" i="1"/>
  <c r="G41" i="1"/>
  <c r="H41" i="1"/>
  <c r="I41" i="1"/>
  <c r="K41" i="1" s="1"/>
  <c r="M41" i="1" s="1"/>
  <c r="J41" i="1"/>
  <c r="N41" i="1"/>
  <c r="O41" i="1"/>
  <c r="P41" i="1"/>
  <c r="Q41" i="1"/>
  <c r="R41" i="1"/>
  <c r="B42" i="1"/>
  <c r="D42" i="1"/>
  <c r="E42" i="1"/>
  <c r="F42" i="1"/>
  <c r="G42" i="1"/>
  <c r="H42" i="1"/>
  <c r="I42" i="1"/>
  <c r="J42" i="1"/>
  <c r="K42" i="1"/>
  <c r="M42" i="1" s="1"/>
  <c r="N42" i="1"/>
  <c r="O42" i="1"/>
  <c r="P42" i="1"/>
  <c r="S42" i="1" s="1"/>
  <c r="Q42" i="1"/>
  <c r="R42" i="1"/>
  <c r="B43" i="1"/>
  <c r="C43" i="1"/>
  <c r="D43" i="1"/>
  <c r="E43" i="1"/>
  <c r="F43" i="1"/>
  <c r="G43" i="1"/>
  <c r="H43" i="1"/>
  <c r="I43" i="1"/>
  <c r="J43" i="1" s="1"/>
  <c r="N43" i="1"/>
  <c r="O43" i="1"/>
  <c r="P43" i="1"/>
  <c r="Q43" i="1"/>
  <c r="R43" i="1"/>
  <c r="B44" i="1"/>
  <c r="C44" i="1"/>
  <c r="D44" i="1"/>
  <c r="E44" i="1"/>
  <c r="F44" i="1"/>
  <c r="G44" i="1"/>
  <c r="H44" i="1"/>
  <c r="I44" i="1"/>
  <c r="K44" i="1"/>
  <c r="M44" i="1" s="1"/>
  <c r="N44" i="1"/>
  <c r="O44" i="1"/>
  <c r="P44" i="1"/>
  <c r="S44" i="1" s="1"/>
  <c r="Q44" i="1"/>
  <c r="R44" i="1"/>
  <c r="B45" i="1"/>
  <c r="C45" i="1"/>
  <c r="D45" i="1"/>
  <c r="E45" i="1"/>
  <c r="F45" i="1"/>
  <c r="G45" i="1"/>
  <c r="H45" i="1"/>
  <c r="I45" i="1"/>
  <c r="J45" i="1" s="1"/>
  <c r="N45" i="1"/>
  <c r="O45" i="1"/>
  <c r="P45" i="1"/>
  <c r="Q45" i="1"/>
  <c r="R45" i="1"/>
  <c r="S45" i="1"/>
  <c r="B46" i="1"/>
  <c r="D46" i="1"/>
  <c r="E46" i="1"/>
  <c r="F46" i="1"/>
  <c r="G46" i="1"/>
  <c r="H46" i="1"/>
  <c r="I46" i="1"/>
  <c r="N46" i="1"/>
  <c r="O46" i="1"/>
  <c r="P46" i="1"/>
  <c r="S46" i="1" s="1"/>
  <c r="Q46" i="1"/>
  <c r="R46" i="1"/>
  <c r="B47" i="1"/>
  <c r="C47" i="1"/>
  <c r="D47" i="1"/>
  <c r="E47" i="1"/>
  <c r="F47" i="1"/>
  <c r="G47" i="1"/>
  <c r="H47" i="1"/>
  <c r="J47" i="1" s="1"/>
  <c r="I47" i="1"/>
  <c r="K47" i="1" s="1"/>
  <c r="M47" i="1" s="1"/>
  <c r="N47" i="1"/>
  <c r="O47" i="1"/>
  <c r="P47" i="1"/>
  <c r="S47" i="1" s="1"/>
  <c r="Q47" i="1"/>
  <c r="R47" i="1"/>
  <c r="B48" i="1"/>
  <c r="D48" i="1"/>
  <c r="E48" i="1"/>
  <c r="F48" i="1"/>
  <c r="G48" i="1"/>
  <c r="H48" i="1"/>
  <c r="J48" i="1" s="1"/>
  <c r="I48" i="1"/>
  <c r="K48" i="1" s="1"/>
  <c r="M48" i="1" s="1"/>
  <c r="N48" i="1"/>
  <c r="O48" i="1"/>
  <c r="P48" i="1"/>
  <c r="Q48" i="1"/>
  <c r="R48" i="1"/>
  <c r="S48" i="1"/>
  <c r="B49" i="1"/>
  <c r="D49" i="1"/>
  <c r="E49" i="1"/>
  <c r="F49" i="1"/>
  <c r="G49" i="1"/>
  <c r="H49" i="1"/>
  <c r="I49" i="1"/>
  <c r="K49" i="1" s="1"/>
  <c r="M49" i="1" s="1"/>
  <c r="N49" i="1"/>
  <c r="O49" i="1"/>
  <c r="P49" i="1"/>
  <c r="Q49" i="1"/>
  <c r="S49" i="1" s="1"/>
  <c r="R49" i="1"/>
  <c r="B50" i="1"/>
  <c r="D50" i="1"/>
  <c r="E50" i="1"/>
  <c r="F50" i="1"/>
  <c r="G50" i="1"/>
  <c r="H50" i="1"/>
  <c r="I50" i="1"/>
  <c r="K50" i="1" s="1"/>
  <c r="M50" i="1" s="1"/>
  <c r="N50" i="1"/>
  <c r="O50" i="1"/>
  <c r="P50" i="1"/>
  <c r="S50" i="1" s="1"/>
  <c r="Q50" i="1"/>
  <c r="R50" i="1"/>
  <c r="B51" i="1"/>
  <c r="D51" i="1"/>
  <c r="E51" i="1"/>
  <c r="F51" i="1"/>
  <c r="G51" i="1"/>
  <c r="H51" i="1"/>
  <c r="J51" i="1" s="1"/>
  <c r="I51" i="1"/>
  <c r="K51" i="1" s="1"/>
  <c r="M51" i="1" s="1"/>
  <c r="N51" i="1"/>
  <c r="O51" i="1"/>
  <c r="P51" i="1"/>
  <c r="S51" i="1" s="1"/>
  <c r="Q51" i="1"/>
  <c r="R51" i="1"/>
  <c r="B52" i="1"/>
  <c r="D52" i="1"/>
  <c r="E52" i="1"/>
  <c r="F52" i="1"/>
  <c r="G52" i="1"/>
  <c r="H52" i="1"/>
  <c r="J52" i="1" s="1"/>
  <c r="I52" i="1"/>
  <c r="K52" i="1" s="1"/>
  <c r="M52" i="1" s="1"/>
  <c r="N52" i="1"/>
  <c r="O52" i="1"/>
  <c r="P52" i="1"/>
  <c r="Q52" i="1"/>
  <c r="R52" i="1"/>
  <c r="S52" i="1"/>
  <c r="B53" i="1"/>
  <c r="D53" i="1"/>
  <c r="E53" i="1"/>
  <c r="F53" i="1"/>
  <c r="G53" i="1"/>
  <c r="H53" i="1"/>
  <c r="J53" i="1" s="1"/>
  <c r="I53" i="1"/>
  <c r="K53" i="1" s="1"/>
  <c r="M53" i="1" s="1"/>
  <c r="N53" i="1"/>
  <c r="O53" i="1"/>
  <c r="P53" i="1"/>
  <c r="Q53" i="1"/>
  <c r="R53" i="1"/>
  <c r="S53" i="1" s="1"/>
  <c r="B54" i="1"/>
  <c r="D54" i="1"/>
  <c r="E54" i="1"/>
  <c r="F54" i="1"/>
  <c r="G54" i="1"/>
  <c r="H54" i="1"/>
  <c r="I54" i="1"/>
  <c r="K54" i="1" s="1"/>
  <c r="M54" i="1" s="1"/>
  <c r="N54" i="1"/>
  <c r="O54" i="1"/>
  <c r="P54" i="1"/>
  <c r="S54" i="1" s="1"/>
  <c r="Q54" i="1"/>
  <c r="R54" i="1"/>
  <c r="B55" i="1"/>
  <c r="D55" i="1"/>
  <c r="E55" i="1"/>
  <c r="F55" i="1"/>
  <c r="G55" i="1"/>
  <c r="H55" i="1"/>
  <c r="J55" i="1" s="1"/>
  <c r="I55" i="1"/>
  <c r="K55" i="1" s="1"/>
  <c r="M55" i="1" s="1"/>
  <c r="N55" i="1"/>
  <c r="O55" i="1"/>
  <c r="P55" i="1"/>
  <c r="S55" i="1" s="1"/>
  <c r="Q55" i="1"/>
  <c r="R55" i="1"/>
  <c r="B56" i="1"/>
  <c r="D56" i="1"/>
  <c r="E56" i="1"/>
  <c r="F56" i="1"/>
  <c r="G56" i="1"/>
  <c r="H56" i="1"/>
  <c r="J56" i="1" s="1"/>
  <c r="I56" i="1"/>
  <c r="K56" i="1" s="1"/>
  <c r="M56" i="1" s="1"/>
  <c r="N56" i="1"/>
  <c r="O56" i="1"/>
  <c r="P56" i="1"/>
  <c r="Q56" i="1"/>
  <c r="R56" i="1"/>
  <c r="S56" i="1"/>
  <c r="B57" i="1"/>
  <c r="D57" i="1"/>
  <c r="E57" i="1"/>
  <c r="F57" i="1"/>
  <c r="G57" i="1"/>
  <c r="H57" i="1"/>
  <c r="J57" i="1" s="1"/>
  <c r="I57" i="1"/>
  <c r="K57" i="1" s="1"/>
  <c r="M57" i="1" s="1"/>
  <c r="N57" i="1"/>
  <c r="O57" i="1"/>
  <c r="P57" i="1"/>
  <c r="S57" i="1" s="1"/>
  <c r="Q57" i="1"/>
  <c r="R57" i="1"/>
  <c r="B58" i="1"/>
  <c r="D58" i="1"/>
  <c r="E58" i="1"/>
  <c r="F58" i="1"/>
  <c r="G58" i="1"/>
  <c r="H58" i="1"/>
  <c r="I58" i="1"/>
  <c r="K58" i="1" s="1"/>
  <c r="M58" i="1" s="1"/>
  <c r="N58" i="1"/>
  <c r="O58" i="1"/>
  <c r="P58" i="1"/>
  <c r="Q58" i="1"/>
  <c r="S58" i="1" s="1"/>
  <c r="R58" i="1"/>
  <c r="B59" i="1"/>
  <c r="D59" i="1"/>
  <c r="E59" i="1"/>
  <c r="F59" i="1"/>
  <c r="G59" i="1"/>
  <c r="H59" i="1"/>
  <c r="J59" i="1" s="1"/>
  <c r="I59" i="1"/>
  <c r="K59" i="1" s="1"/>
  <c r="M59" i="1" s="1"/>
  <c r="N59" i="1"/>
  <c r="O59" i="1"/>
  <c r="P59" i="1"/>
  <c r="P72" i="1" s="1"/>
  <c r="Q59" i="1"/>
  <c r="R59" i="1"/>
  <c r="B60" i="1"/>
  <c r="D60" i="1"/>
  <c r="E60" i="1"/>
  <c r="F60" i="1"/>
  <c r="G60" i="1"/>
  <c r="H60" i="1"/>
  <c r="J60" i="1" s="1"/>
  <c r="I60" i="1"/>
  <c r="K60" i="1" s="1"/>
  <c r="M60" i="1" s="1"/>
  <c r="N60" i="1"/>
  <c r="O60" i="1"/>
  <c r="P60" i="1"/>
  <c r="S60" i="1" s="1"/>
  <c r="Q60" i="1"/>
  <c r="R60" i="1"/>
  <c r="B61" i="1"/>
  <c r="D61" i="1"/>
  <c r="E61" i="1"/>
  <c r="F61" i="1"/>
  <c r="G61" i="1"/>
  <c r="H61" i="1"/>
  <c r="I61" i="1"/>
  <c r="K61" i="1" s="1"/>
  <c r="M61" i="1" s="1"/>
  <c r="P61" i="1"/>
  <c r="Q61" i="1"/>
  <c r="S61" i="1" s="1"/>
  <c r="R61" i="1"/>
  <c r="B62" i="1"/>
  <c r="D62" i="1"/>
  <c r="E62" i="1"/>
  <c r="F62" i="1"/>
  <c r="G62" i="1"/>
  <c r="H62" i="1"/>
  <c r="J62" i="1" s="1"/>
  <c r="I62" i="1"/>
  <c r="K62" i="1" s="1"/>
  <c r="M62" i="1" s="1"/>
  <c r="N62" i="1"/>
  <c r="O62" i="1"/>
  <c r="P62" i="1"/>
  <c r="S62" i="1" s="1"/>
  <c r="Q62" i="1"/>
  <c r="R62" i="1"/>
  <c r="B63" i="1"/>
  <c r="D63" i="1"/>
  <c r="E63" i="1"/>
  <c r="F63" i="1"/>
  <c r="G63" i="1"/>
  <c r="H63" i="1"/>
  <c r="I63" i="1"/>
  <c r="J63" i="1" s="1"/>
  <c r="N63" i="1"/>
  <c r="O63" i="1"/>
  <c r="P63" i="1"/>
  <c r="Q63" i="1"/>
  <c r="R63" i="1"/>
  <c r="S63" i="1"/>
  <c r="L72" i="1"/>
  <c r="K63" i="1" l="1"/>
  <c r="M63" i="1" s="1"/>
  <c r="J61" i="1"/>
  <c r="Q72" i="1"/>
  <c r="S43" i="1"/>
  <c r="S41" i="1"/>
  <c r="S40" i="1"/>
  <c r="S37" i="1"/>
  <c r="S34" i="1"/>
  <c r="J34" i="1"/>
  <c r="J29" i="1"/>
  <c r="J27" i="1"/>
  <c r="J58" i="1"/>
  <c r="J54" i="1"/>
  <c r="J50" i="1"/>
  <c r="J46" i="1"/>
  <c r="S39" i="1"/>
  <c r="S32" i="1"/>
  <c r="J32" i="1"/>
  <c r="J28" i="1"/>
  <c r="S25" i="1"/>
  <c r="S24" i="1"/>
  <c r="J24" i="1"/>
  <c r="S23" i="1"/>
  <c r="R72" i="1"/>
  <c r="J49" i="1"/>
  <c r="J44" i="1"/>
  <c r="S38" i="1"/>
  <c r="S36" i="1"/>
  <c r="S31" i="1"/>
  <c r="J31" i="1"/>
  <c r="S26" i="1"/>
  <c r="J23" i="1"/>
  <c r="M30" i="1"/>
  <c r="J39" i="1"/>
  <c r="K38" i="1"/>
  <c r="M38" i="1" s="1"/>
  <c r="S59" i="1"/>
  <c r="K22" i="1"/>
  <c r="M22" i="1" s="1"/>
  <c r="K46" i="1"/>
  <c r="M46" i="1" s="1"/>
  <c r="K45" i="1"/>
  <c r="M45" i="1" s="1"/>
  <c r="K43" i="1"/>
  <c r="M43" i="1" s="1"/>
  <c r="S72" i="1" l="1"/>
</calcChain>
</file>

<file path=xl/sharedStrings.xml><?xml version="1.0" encoding="utf-8"?>
<sst xmlns="http://schemas.openxmlformats.org/spreadsheetml/2006/main" count="58" uniqueCount="53">
  <si>
    <t xml:space="preserve">Tổng cộng: </t>
  </si>
  <si>
    <t>001065015206</t>
  </si>
  <si>
    <t>001053002687</t>
  </si>
  <si>
    <t>001055001118</t>
  </si>
  <si>
    <t>001052021250</t>
  </si>
  <si>
    <t>001072047719</t>
  </si>
  <si>
    <t>001062020546</t>
  </si>
  <si>
    <t>001080019290</t>
  </si>
  <si>
    <t>001056040031</t>
  </si>
  <si>
    <t>104072000010 - 001172024425</t>
  </si>
  <si>
    <t>036058001128</t>
  </si>
  <si>
    <t>001174025327</t>
  </si>
  <si>
    <t>00108002145</t>
  </si>
  <si>
    <t>001054011863</t>
  </si>
  <si>
    <t>001062049207</t>
  </si>
  <si>
    <t>001092023757</t>
  </si>
  <si>
    <t>chưa có dự thảo</t>
  </si>
  <si>
    <t xml:space="preserve">        </t>
  </si>
  <si>
    <t>LUC</t>
  </si>
  <si>
    <t>Diện tích đất hành lang giao thông (m2)</t>
  </si>
  <si>
    <t>Diện tích được cấp GCN QSDĐ (m2)</t>
  </si>
  <si>
    <t>Diện tích còn lại (m2)</t>
  </si>
  <si>
    <t>Diện tích đất thu hồi (m2)</t>
  </si>
  <si>
    <t>Trong đó</t>
  </si>
  <si>
    <t>Tổng diện tích thửa đất đo đạc hiện trạng (m2)</t>
  </si>
  <si>
    <t xml:space="preserve">Bằng chữ </t>
  </si>
  <si>
    <t>Loại đất thu hồi</t>
  </si>
  <si>
    <t>Nguồn gốc đất thu hồi</t>
  </si>
  <si>
    <t>Tổng tiền BTHT (đồng)</t>
  </si>
  <si>
    <t>Bồi thường về cây cối hoa màu (đồng)</t>
  </si>
  <si>
    <t>Bồi thường về tài sản (đồng)</t>
  </si>
  <si>
    <t>Bồi thường về đất (đồng)</t>
  </si>
  <si>
    <t>Số nhân khẩu</t>
  </si>
  <si>
    <t>Số Hộ</t>
  </si>
  <si>
    <t>Nội dung bồi thường hỗ trợ về đất</t>
  </si>
  <si>
    <t>Thửa số</t>
  </si>
  <si>
    <t>Tờ bản đồ số</t>
  </si>
  <si>
    <t>Vị trí đất thu hồi</t>
  </si>
  <si>
    <t>Nơi ở hiện nay</t>
  </si>
  <si>
    <t>Số định danh cá nhân</t>
  </si>
  <si>
    <t>Chủ sử dụng đất</t>
  </si>
  <si>
    <t>STT</t>
  </si>
  <si>
    <t>Kèm theo tờ trình số:                    /TTr - BQLCTGT ngày         tháng 10 năm 2025 của Ban quản lý dự án đầu tư xây dựng công trình giao thông thành phố Hà Nội.</t>
  </si>
  <si>
    <t xml:space="preserve">Dự án thành phần 1.2: Bồi thường, hỗ trợ và tái định cư thực hiện GPMB trên địa bàn huyện Chương Mỹ thuộc dự án cải tạo, nâng cấp Quốc lộ 6 đoạn Ba La - Xuân Mai. (Địa giới hành chính xã Phú Nghĩa – Thành phố Hà Nội) </t>
  </si>
  <si>
    <t>BẢNG TỔNG HỢP PHƯƠNG ÁN BỒI THƯỜNG, HỖ TRỢ , TÁI ĐỊNH CƯ (ĐỢT 1)</t>
  </si>
  <si>
    <t>Hà Nội; ngày        tháng 10 năm 2025</t>
  </si>
  <si>
    <t>BAN QUẢN LÝ DỰ ÁN ĐÂU TƯ XÂY DỰNG CÔNG TRÌNH GIAO THÔNG THÀNH PHỐ HÀ NỘI</t>
  </si>
  <si>
    <t>ỦY BAN NHÂN DÂN THÀNH PHỐ HÀ NỘI</t>
  </si>
  <si>
    <t>CỘNG HOÀ XÃ HỘI CHỦ NGHĨA VIỆT NAM</t>
  </si>
  <si>
    <t>Độc lập - Tự do - Hạnh phúc</t>
  </si>
  <si>
    <t>Hà Nội; ngày        tháng 01 năm 2026</t>
  </si>
  <si>
    <t xml:space="preserve">Dự án thành phần 1.2: Bồi thường, hỗ trợ và tái định cư thực hiện GPMB trên địa bàn huyện Chương Mỹ thuộc dự án cải tạo, nâng cấp Quốc lộ 6 đoạn Ba La - Xuân Mai. 
(Địa giới hành chính xã Phú Nghĩa – Thành phố Hà Nội) </t>
  </si>
  <si>
    <t xml:space="preserve">        ( Kèm theo Thông báo số:                    /TB-UBND  ngày         tháng 01 năm 2026 của UBND xã Phú Nghĩa)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</si>
</sst>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.0"/>
    <numFmt numFmtId="166" formatCode="_-* #,##0.00_-;\-* #,##0.00_-;_-* &quot;-&quot;??_-;_-@_-"/>
    <numFmt numFmtId="167" formatCode="_-* #,##0_-;\-* #,##0_-;_-* &quot;-&quot;??_-;_-@_-"/>
    <numFmt numFmtId="168" formatCode="_(* #,##0_);_(* \(#,##0\);_(* &quot;-&quot;??_);_(@_)"/>
    <numFmt numFmtId="169" formatCode="_(* #,##0.0_);_(* \(#,##0.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3" fontId="3" fillId="0" borderId="0" xfId="2" applyNumberFormat="1" applyFont="1"/>
    <xf numFmtId="0" fontId="3" fillId="0" borderId="0" xfId="2" applyFont="1" applyAlignment="1">
      <alignment wrapText="1"/>
    </xf>
    <xf numFmtId="3" fontId="3" fillId="0" borderId="1" xfId="2" applyNumberFormat="1" applyFont="1" applyBorder="1"/>
    <xf numFmtId="3" fontId="3" fillId="0" borderId="2" xfId="2" applyNumberFormat="1" applyFont="1" applyBorder="1"/>
    <xf numFmtId="165" fontId="3" fillId="0" borderId="2" xfId="2" applyNumberFormat="1" applyFont="1" applyBorder="1"/>
    <xf numFmtId="0" fontId="3" fillId="0" borderId="2" xfId="2" applyFont="1" applyBorder="1"/>
    <xf numFmtId="0" fontId="3" fillId="0" borderId="2" xfId="2" applyFont="1" applyBorder="1" applyAlignment="1">
      <alignment wrapText="1"/>
    </xf>
    <xf numFmtId="0" fontId="3" fillId="0" borderId="3" xfId="2" applyFont="1" applyBorder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 wrapText="1"/>
    </xf>
    <xf numFmtId="3" fontId="4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65" fontId="4" fillId="0" borderId="5" xfId="2" applyNumberFormat="1" applyFont="1" applyBorder="1" applyAlignment="1">
      <alignment vertical="center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49" fontId="4" fillId="0" borderId="5" xfId="2" applyNumberFormat="1" applyFont="1" applyBorder="1" applyAlignment="1">
      <alignment vertical="center" wrapText="1"/>
    </xf>
    <xf numFmtId="3" fontId="4" fillId="0" borderId="7" xfId="2" applyNumberFormat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3" fontId="4" fillId="0" borderId="8" xfId="2" applyNumberFormat="1" applyFont="1" applyBorder="1" applyAlignment="1">
      <alignment vertical="center"/>
    </xf>
    <xf numFmtId="165" fontId="4" fillId="0" borderId="8" xfId="2" applyNumberFormat="1" applyFont="1" applyBorder="1" applyAlignment="1">
      <alignment vertical="center"/>
    </xf>
    <xf numFmtId="0" fontId="4" fillId="0" borderId="8" xfId="2" applyFont="1" applyBorder="1" applyAlignment="1">
      <alignment vertical="center" wrapText="1"/>
    </xf>
    <xf numFmtId="49" fontId="4" fillId="0" borderId="8" xfId="2" applyNumberFormat="1" applyFont="1" applyBorder="1" applyAlignment="1">
      <alignment vertical="center" wrapText="1"/>
    </xf>
    <xf numFmtId="3" fontId="4" fillId="0" borderId="9" xfId="2" applyNumberFormat="1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65" fontId="4" fillId="0" borderId="9" xfId="2" applyNumberFormat="1" applyFont="1" applyBorder="1" applyAlignment="1">
      <alignment vertical="center"/>
    </xf>
    <xf numFmtId="0" fontId="4" fillId="0" borderId="9" xfId="2" applyFont="1" applyBorder="1" applyAlignment="1">
      <alignment vertical="center" wrapText="1"/>
    </xf>
    <xf numFmtId="0" fontId="4" fillId="0" borderId="9" xfId="2" quotePrefix="1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165" fontId="4" fillId="0" borderId="11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 wrapText="1"/>
    </xf>
    <xf numFmtId="0" fontId="4" fillId="0" borderId="11" xfId="2" quotePrefix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4" fontId="4" fillId="0" borderId="11" xfId="2" quotePrefix="1" applyNumberFormat="1" applyFont="1" applyBorder="1" applyAlignment="1">
      <alignment vertical="center"/>
    </xf>
    <xf numFmtId="0" fontId="4" fillId="0" borderId="11" xfId="2" quotePrefix="1" applyFont="1" applyBorder="1" applyAlignment="1">
      <alignment vertical="center"/>
    </xf>
    <xf numFmtId="0" fontId="4" fillId="0" borderId="11" xfId="2" applyFont="1" applyBorder="1" applyAlignment="1">
      <alignment vertical="center" wrapText="1"/>
    </xf>
    <xf numFmtId="0" fontId="4" fillId="0" borderId="11" xfId="2" applyFont="1" applyBorder="1" applyAlignment="1">
      <alignment horizontal="center" vertical="center"/>
    </xf>
    <xf numFmtId="3" fontId="4" fillId="0" borderId="13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5" fontId="4" fillId="0" borderId="13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/>
    </xf>
    <xf numFmtId="3" fontId="4" fillId="0" borderId="14" xfId="2" applyNumberFormat="1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165" fontId="4" fillId="0" borderId="14" xfId="2" applyNumberFormat="1" applyFont="1" applyBorder="1" applyAlignment="1">
      <alignment vertical="center"/>
    </xf>
    <xf numFmtId="0" fontId="4" fillId="0" borderId="14" xfId="2" applyFont="1" applyBorder="1" applyAlignment="1">
      <alignment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15" xfId="2" quotePrefix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49" fontId="4" fillId="0" borderId="5" xfId="2" quotePrefix="1" applyNumberFormat="1" applyFont="1" applyBorder="1" applyAlignment="1">
      <alignment vertical="center" wrapText="1"/>
    </xf>
    <xf numFmtId="0" fontId="4" fillId="0" borderId="17" xfId="2" quotePrefix="1" applyFont="1" applyBorder="1" applyAlignment="1">
      <alignment horizontal="center" vertical="center"/>
    </xf>
    <xf numFmtId="49" fontId="4" fillId="0" borderId="0" xfId="2" quotePrefix="1" applyNumberFormat="1" applyFont="1" applyAlignment="1">
      <alignment horizontal="center" vertical="center"/>
    </xf>
    <xf numFmtId="49" fontId="4" fillId="0" borderId="0" xfId="2" quotePrefix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 wrapText="1"/>
    </xf>
    <xf numFmtId="3" fontId="5" fillId="0" borderId="5" xfId="2" applyNumberFormat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0" fontId="5" fillId="0" borderId="5" xfId="2" applyFont="1" applyBorder="1" applyAlignment="1">
      <alignment vertical="center" wrapText="1"/>
    </xf>
    <xf numFmtId="49" fontId="5" fillId="0" borderId="5" xfId="2" applyNumberFormat="1" applyFont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2" fontId="4" fillId="0" borderId="5" xfId="2" applyNumberFormat="1" applyFont="1" applyBorder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165" fontId="4" fillId="0" borderId="0" xfId="2" applyNumberFormat="1" applyFont="1" applyAlignment="1">
      <alignment vertical="center"/>
    </xf>
    <xf numFmtId="167" fontId="4" fillId="0" borderId="5" xfId="1" applyNumberFormat="1" applyFont="1" applyBorder="1" applyAlignment="1">
      <alignment vertical="center"/>
    </xf>
    <xf numFmtId="165" fontId="4" fillId="0" borderId="18" xfId="2" applyNumberFormat="1" applyFont="1" applyBorder="1" applyAlignment="1">
      <alignment vertical="center"/>
    </xf>
    <xf numFmtId="167" fontId="4" fillId="0" borderId="14" xfId="1" applyNumberFormat="1" applyFont="1" applyBorder="1" applyAlignment="1">
      <alignment vertical="center"/>
    </xf>
    <xf numFmtId="0" fontId="1" fillId="0" borderId="11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21" xfId="2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169" fontId="7" fillId="0" borderId="11" xfId="3" applyNumberFormat="1" applyFont="1" applyFill="1" applyBorder="1" applyAlignment="1">
      <alignment horizontal="center" vertical="center" wrapText="1"/>
    </xf>
    <xf numFmtId="168" fontId="7" fillId="0" borderId="11" xfId="3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4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7" fillId="0" borderId="30" xfId="3" applyNumberFormat="1" applyFont="1" applyFill="1" applyBorder="1" applyAlignment="1">
      <alignment horizontal="center" vertical="center" wrapText="1"/>
    </xf>
    <xf numFmtId="168" fontId="7" fillId="0" borderId="11" xfId="3" applyNumberFormat="1" applyFont="1" applyFill="1" applyBorder="1" applyAlignment="1">
      <alignment horizontal="center" vertical="center" wrapText="1"/>
    </xf>
    <xf numFmtId="168" fontId="7" fillId="0" borderId="32" xfId="3" applyNumberFormat="1" applyFont="1" applyFill="1" applyBorder="1" applyAlignment="1">
      <alignment horizontal="center" vertical="center" wrapText="1"/>
    </xf>
    <xf numFmtId="168" fontId="7" fillId="0" borderId="27" xfId="3" applyNumberFormat="1" applyFont="1" applyFill="1" applyBorder="1" applyAlignment="1">
      <alignment horizontal="center" vertical="center" wrapText="1"/>
    </xf>
    <xf numFmtId="168" fontId="7" fillId="0" borderId="24" xfId="3" applyNumberFormat="1" applyFont="1" applyFill="1" applyBorder="1" applyAlignment="1">
      <alignment horizontal="center" vertical="center" wrapText="1"/>
    </xf>
    <xf numFmtId="168" fontId="7" fillId="0" borderId="31" xfId="3" applyNumberFormat="1" applyFont="1" applyFill="1" applyBorder="1" applyAlignment="1">
      <alignment horizontal="center" vertical="center" wrapText="1"/>
    </xf>
    <xf numFmtId="168" fontId="7" fillId="0" borderId="25" xfId="3" applyNumberFormat="1" applyFont="1" applyFill="1" applyBorder="1" applyAlignment="1">
      <alignment horizontal="center" vertical="center" wrapText="1"/>
    </xf>
    <xf numFmtId="168" fontId="7" fillId="0" borderId="9" xfId="3" applyNumberFormat="1" applyFont="1" applyFill="1" applyBorder="1" applyAlignment="1">
      <alignment horizontal="center" vertical="center" wrapText="1"/>
    </xf>
    <xf numFmtId="168" fontId="7" fillId="0" borderId="29" xfId="3" applyNumberFormat="1" applyFont="1" applyFill="1" applyBorder="1" applyAlignment="1">
      <alignment horizontal="center" vertical="center" wrapText="1"/>
    </xf>
    <xf numFmtId="168" fontId="7" fillId="0" borderId="23" xfId="3" applyNumberFormat="1" applyFont="1" applyFill="1" applyBorder="1" applyAlignment="1">
      <alignment horizontal="center" vertical="center" wrapText="1"/>
    </xf>
    <xf numFmtId="168" fontId="7" fillId="0" borderId="11" xfId="3" applyNumberFormat="1" applyFont="1" applyFill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center" wrapText="1"/>
    </xf>
    <xf numFmtId="168" fontId="7" fillId="0" borderId="28" xfId="3" applyNumberFormat="1" applyFont="1" applyFill="1" applyBorder="1" applyAlignment="1">
      <alignment horizontal="center" vertical="center" wrapText="1"/>
    </xf>
    <xf numFmtId="168" fontId="7" fillId="0" borderId="26" xfId="3" applyNumberFormat="1" applyFont="1" applyFill="1" applyBorder="1" applyAlignment="1">
      <alignment horizontal="center" vertical="center" wrapText="1"/>
    </xf>
    <xf numFmtId="168" fontId="7" fillId="0" borderId="22" xfId="3" applyNumberFormat="1" applyFont="1" applyFill="1" applyBorder="1" applyAlignment="1">
      <alignment horizontal="center" vertical="center" wrapText="1"/>
    </xf>
    <xf numFmtId="168" fontId="7" fillId="0" borderId="15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1344706</xdr:colOff>
      <xdr:row>2</xdr:row>
      <xdr:rowOff>44824</xdr:rowOff>
    </xdr:from>
    <xdr:to>
      <xdr:col>6</xdr:col>
      <xdr:colOff>381000</xdr:colOff>
      <xdr:row>2</xdr:row>
      <xdr:rowOff>56029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8D216730-B9BA-46EA-A526-3BC2932EAB65}"/>
            </a:ext>
          </a:extLst>
        </xdr:cNvPr>
        <xdr:cNvCxnSpPr/>
      </xdr:nvCxnSpPr>
      <xdr:spPr>
        <a:xfrm flipV="1">
          <a:off x="1220881" y="425824"/>
          <a:ext cx="2817719" cy="112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313764</xdr:colOff>
      <xdr:row>2</xdr:row>
      <xdr:rowOff>22412</xdr:rowOff>
    </xdr:from>
    <xdr:to>
      <xdr:col>17</xdr:col>
      <xdr:colOff>638735</xdr:colOff>
      <xdr:row>2</xdr:row>
      <xdr:rowOff>22412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8080A8B9-C83E-4E3A-A11E-DCAD4B687B17}"/>
            </a:ext>
          </a:extLst>
        </xdr:cNvPr>
        <xdr:cNvCxnSpPr/>
      </xdr:nvCxnSpPr>
      <xdr:spPr>
        <a:xfrm>
          <a:off x="9457764" y="403412"/>
          <a:ext cx="15155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627530</xdr:colOff>
      <xdr:row>10</xdr:row>
      <xdr:rowOff>22412</xdr:rowOff>
    </xdr:from>
    <xdr:to>
      <xdr:col>4</xdr:col>
      <xdr:colOff>1131794</xdr:colOff>
      <xdr:row>10</xdr:row>
      <xdr:rowOff>33618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2610971" y="493059"/>
          <a:ext cx="3776382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112058</xdr:colOff>
      <xdr:row>10</xdr:row>
      <xdr:rowOff>11206</xdr:rowOff>
    </xdr:from>
    <xdr:to>
      <xdr:col>16</xdr:col>
      <xdr:colOff>649941</xdr:colOff>
      <xdr:row>10</xdr:row>
      <xdr:rowOff>11206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12528176" y="481853"/>
          <a:ext cx="2106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A%20Huy%207.1.26\Ph&#432;&#417;ng%20&#225;n%20Ph&#250;%20Ngh&#297;a%20QL6-%2042%20PA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gatang"/>
      <sheetName val="Hoàng Thị nguyệt 2-21"/>
      <sheetName val="Hoàng Ngọc Cương 2-24"/>
      <sheetName val="Chiếm - Nhung - Đức 2-26"/>
      <sheetName val="Nguyễn Đình Binh 2-35"/>
      <sheetName val="Nguyễn Hữu Đĩnh 3-15"/>
      <sheetName val="Nguyễn Thị Thùy 3-10"/>
      <sheetName val="Phan Ngọc Chội 3-4"/>
      <sheetName val="Hoàng Thị Hương 4-49"/>
      <sheetName val="Hoàng Duy Hoài 4-50 "/>
      <sheetName val="Nguyễn Thị Hương 2-2"/>
      <sheetName val="Nguyễn Đình Thỏa 2-1"/>
      <sheetName val="Nguyễn Hữu Sĩ 1-4"/>
      <sheetName val="Nguyễn Xuân Hoàn 2-4"/>
      <sheetName val="Nguyễn Đình Thê 2-3"/>
      <sheetName val="Phạm Thị Tư 4-51"/>
      <sheetName val="Nguyễn Xuân Hậu 1-2"/>
      <sheetName val="Nguyễn Xuân Hiền 1-1"/>
      <sheetName val="Hoàng Gia Báu 11-5"/>
      <sheetName val="Trần Thị Thu Hương 3-3 "/>
      <sheetName val="Hoàng Thị Định 2-12"/>
      <sheetName val="Trần Thị Thu Hương 3-2"/>
      <sheetName val="Hoàng Gia Tuấn 2-19"/>
      <sheetName val="Hoàng Đăng Tuấn 2-34"/>
      <sheetName val="Hoàng Thị Bảy"/>
      <sheetName val="Nguyễn Đình Nam 2-13"/>
      <sheetName val="Hoàng Gia Uyên 2-27"/>
      <sheetName val="Hoàng Gia Thạch 2-29 "/>
      <sheetName val="Hoàng Văn Soái 2-18"/>
      <sheetName val="Hoàng Đình Tăng 2-36 "/>
      <sheetName val="Hoàng Duy Vượng 2-9+10"/>
      <sheetName val="Hoàng Văn Giáp 2-11"/>
      <sheetName val="Hoàng Duy Hán 2-20"/>
      <sheetName val="Đỗ Văn Thùy 2-31 "/>
      <sheetName val="Nguyễn Hữu Khôi 3-21"/>
      <sheetName val="Hoàng Thị Hương 3-30"/>
      <sheetName val="Bùi Văn Thư 3-12"/>
      <sheetName val="Bùi Quốc Hoài - Dương Tú Oanh "/>
      <sheetName val="Vương Văn Thuận - Ng Thị Oanh"/>
      <sheetName val="Nguyễn Văn Duy 3-13"/>
      <sheetName val="Hoàng Văn Giáo 3-5"/>
      <sheetName val="Hoàng Văn Khái 3-31"/>
      <sheetName val="Nguyễn Minh Thanh"/>
      <sheetName val="Đỗ Văn Khải 2-7"/>
      <sheetName val="Hoàng Gia Nghệ 2-6"/>
      <sheetName val="Đỗ Thị Nhung 3-6"/>
      <sheetName val="Ng Đình Vinh-Hoàng T Oanh 3-28"/>
      <sheetName val="Hoàng Văn Ba 3-34"/>
      <sheetName val="Hoàng Thị Bêêng 3-36"/>
      <sheetName val="Nguyễn Thị Hoàn 3-46"/>
      <sheetName val="Hoàng Đình Tu"/>
      <sheetName val="Hoàng Gia Hưng"/>
      <sheetName val="Hoàng Cao Khải"/>
      <sheetName val="Hoàng Gia Tư - Hoàng Gia Trầm "/>
    </sheetNames>
    <sheetDataSet>
      <sheetData sheetId="0"/>
      <sheetData sheetId="1">
        <row r="9">
          <cell r="F9" t="str">
            <v>Hoàng Thị Nguyệt</v>
          </cell>
        </row>
        <row r="10">
          <cell r="C10" t="str">
            <v>Nghĩa Hảo - Phú Nghĩa - TP Hà Nội</v>
          </cell>
        </row>
        <row r="12">
          <cell r="C12" t="str">
            <v>001198007175</v>
          </cell>
        </row>
        <row r="19">
          <cell r="C19">
            <v>21</v>
          </cell>
          <cell r="F19">
            <v>2</v>
          </cell>
        </row>
        <row r="20">
          <cell r="C20">
            <v>69.099999999999994</v>
          </cell>
        </row>
        <row r="22">
          <cell r="C22">
            <v>24.4</v>
          </cell>
        </row>
        <row r="24">
          <cell r="C24" t="str">
            <v>Vị trí 1-Quốc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7">
          <cell r="H57">
            <v>0</v>
          </cell>
        </row>
      </sheetData>
      <sheetData sheetId="2">
        <row r="9">
          <cell r="F9" t="str">
            <v>Hoàng Ngọc Cương</v>
          </cell>
        </row>
        <row r="10">
          <cell r="C10" t="str">
            <v>Nghĩa Hảo - Phú Nghĩa - TP Hà Nội</v>
          </cell>
        </row>
        <row r="12">
          <cell r="C12" t="str">
            <v>001046002351</v>
          </cell>
        </row>
        <row r="19">
          <cell r="C19">
            <v>24</v>
          </cell>
          <cell r="F19">
            <v>2</v>
          </cell>
        </row>
        <row r="20">
          <cell r="C20">
            <v>72.400000000000006</v>
          </cell>
        </row>
        <row r="22">
          <cell r="C22">
            <v>20.3</v>
          </cell>
        </row>
        <row r="24">
          <cell r="C24" t="str">
            <v>Vị trí 1-Quốc Lộ 6 - Thôn Nghĩa Hảo, xã Phú Nghĩa, TP Hà Nội</v>
          </cell>
        </row>
        <row r="26">
          <cell r="H26">
            <v>1</v>
          </cell>
        </row>
        <row r="27">
          <cell r="H27">
            <v>3</v>
          </cell>
        </row>
        <row r="34">
          <cell r="H34">
            <v>0</v>
          </cell>
        </row>
        <row r="49">
          <cell r="H49">
            <v>0</v>
          </cell>
        </row>
        <row r="56">
          <cell r="H56">
            <v>0</v>
          </cell>
        </row>
      </sheetData>
      <sheetData sheetId="3">
        <row r="9">
          <cell r="E9" t="str">
            <v>Đỗ Văn Chiếm - Nguyễn Thị Nhung - Đỗ Hải Đức</v>
          </cell>
        </row>
        <row r="10">
          <cell r="C10" t="str">
            <v>Nghĩa Hảo - Phú Nghĩa - TP Hà Nội</v>
          </cell>
        </row>
        <row r="12">
          <cell r="C12" t="str">
            <v>001080003055 - 001186001795 - 001206083302</v>
          </cell>
        </row>
        <row r="19">
          <cell r="C19">
            <v>32</v>
          </cell>
          <cell r="F19">
            <v>2</v>
          </cell>
        </row>
        <row r="20">
          <cell r="C20">
            <v>177</v>
          </cell>
        </row>
        <row r="22">
          <cell r="C22">
            <v>63.6</v>
          </cell>
        </row>
        <row r="24">
          <cell r="C24" t="str">
            <v>Vị trí 1-Quốc Lộ 6 - Thôn Nghĩa Hảo, xã Phú Nghĩa, TP Hà Nội</v>
          </cell>
        </row>
        <row r="26">
          <cell r="H26">
            <v>1</v>
          </cell>
        </row>
        <row r="27">
          <cell r="H27">
            <v>8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4">
        <row r="9">
          <cell r="E9" t="str">
            <v>Nguyễn Đình Binh - Trịnh Thị An</v>
          </cell>
        </row>
        <row r="10">
          <cell r="C10" t="str">
            <v>Nghĩa Hảo - Phú Nghĩa - TP Hà Nội</v>
          </cell>
        </row>
        <row r="11">
          <cell r="C11" t="str">
            <v>Nghĩa Hảo - Phú Nghĩa - TP Hà Nội</v>
          </cell>
        </row>
        <row r="12">
          <cell r="C12" t="str">
            <v>001062049020</v>
          </cell>
        </row>
        <row r="19">
          <cell r="C19">
            <v>35</v>
          </cell>
          <cell r="F19">
            <v>2</v>
          </cell>
        </row>
        <row r="20">
          <cell r="C20">
            <v>372.8</v>
          </cell>
        </row>
        <row r="22">
          <cell r="C22">
            <v>37.200000000000003</v>
          </cell>
        </row>
        <row r="24">
          <cell r="C24" t="str">
            <v>Vị trí 1-Quốc Lộ 6 - Thôn Nghĩa Hảo, xã Phú Nghĩa, TP Hà Nội</v>
          </cell>
        </row>
        <row r="26">
          <cell r="H26">
            <v>1</v>
          </cell>
        </row>
        <row r="27">
          <cell r="H27">
            <v>8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5">
        <row r="9">
          <cell r="F9" t="str">
            <v>Nguyễn Hữu Đĩnh</v>
          </cell>
        </row>
        <row r="12">
          <cell r="C12" t="str">
            <v>001055022918</v>
          </cell>
        </row>
        <row r="19">
          <cell r="C19">
            <v>15</v>
          </cell>
          <cell r="F19">
            <v>3</v>
          </cell>
        </row>
        <row r="20">
          <cell r="C20">
            <v>142</v>
          </cell>
        </row>
        <row r="22">
          <cell r="C22">
            <v>23.2</v>
          </cell>
        </row>
        <row r="24">
          <cell r="C24" t="str">
            <v>Vị trí 1-Quốc Lộ 6 - Thôn Nghĩa Hảo, xã Phú Nghĩa, TP Hà Nội</v>
          </cell>
        </row>
        <row r="26">
          <cell r="H26">
            <v>1</v>
          </cell>
        </row>
        <row r="27">
          <cell r="H27">
            <v>1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6">
        <row r="9">
          <cell r="F9" t="str">
            <v>Nguyễn Thị Thùy</v>
          </cell>
        </row>
        <row r="11">
          <cell r="C11" t="str">
            <v>Từ Thuận - Phú Xuyên</v>
          </cell>
        </row>
        <row r="12">
          <cell r="C12" t="str">
            <v>001186020202</v>
          </cell>
        </row>
        <row r="19">
          <cell r="C19">
            <v>10</v>
          </cell>
          <cell r="F19">
            <v>3</v>
          </cell>
        </row>
        <row r="20">
          <cell r="C20">
            <v>156.5</v>
          </cell>
        </row>
        <row r="22">
          <cell r="C22">
            <v>36.4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7">
        <row r="9">
          <cell r="F9" t="str">
            <v>Phan Ngọc Chội - Đỗ Thị Chiến</v>
          </cell>
        </row>
        <row r="10">
          <cell r="C10" t="str">
            <v>Lũng Vị - Phú Nghĩa</v>
          </cell>
        </row>
        <row r="12">
          <cell r="C12" t="str">
            <v>001069000768</v>
          </cell>
        </row>
        <row r="19">
          <cell r="C19">
            <v>4</v>
          </cell>
          <cell r="F19">
            <v>3</v>
          </cell>
        </row>
        <row r="20">
          <cell r="C20">
            <v>236.8</v>
          </cell>
        </row>
        <row r="22">
          <cell r="C22">
            <v>50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8">
        <row r="9">
          <cell r="E9" t="str">
            <v>Hoàng Thị Hương</v>
          </cell>
        </row>
        <row r="10">
          <cell r="C10" t="str">
            <v>Nghĩa Hảo - Phú Nghĩa - TP Hà Nội</v>
          </cell>
        </row>
        <row r="12">
          <cell r="C12" t="str">
            <v>001188206627</v>
          </cell>
        </row>
        <row r="19">
          <cell r="C19">
            <v>49</v>
          </cell>
          <cell r="F19">
            <v>4</v>
          </cell>
        </row>
        <row r="20">
          <cell r="C20">
            <v>178.8</v>
          </cell>
        </row>
        <row r="22">
          <cell r="C22">
            <v>36.9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9">
        <row r="9">
          <cell r="E9" t="str">
            <v>Hoàng Duy Hoài - Đỗ Thị Nhạn</v>
          </cell>
        </row>
        <row r="10">
          <cell r="C10" t="str">
            <v>Nghĩa Hảo - Phú Nghĩa - TP Hà Nội</v>
          </cell>
        </row>
        <row r="12">
          <cell r="C12" t="str">
            <v>001054024936</v>
          </cell>
        </row>
        <row r="19">
          <cell r="C19">
            <v>50</v>
          </cell>
          <cell r="F19">
            <v>4</v>
          </cell>
        </row>
        <row r="20">
          <cell r="C20">
            <v>371.8</v>
          </cell>
        </row>
        <row r="22">
          <cell r="C22">
            <v>73.2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10">
        <row r="9">
          <cell r="E9" t="str">
            <v>Nguyễn Thị Hương</v>
          </cell>
        </row>
        <row r="10">
          <cell r="C10" t="str">
            <v>Khê Than - Phú Nghĩa - TP Hà Nội</v>
          </cell>
        </row>
        <row r="12">
          <cell r="C12" t="str">
            <v>001183029250</v>
          </cell>
        </row>
        <row r="19">
          <cell r="C19">
            <v>2</v>
          </cell>
          <cell r="F19">
            <v>2</v>
          </cell>
        </row>
        <row r="20">
          <cell r="C20">
            <v>77.900000000000006</v>
          </cell>
        </row>
        <row r="22">
          <cell r="C22">
            <v>20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11">
        <row r="9">
          <cell r="E9" t="str">
            <v>Nguyễn Đình Thỏa</v>
          </cell>
        </row>
        <row r="10">
          <cell r="C10" t="str">
            <v>Khê Than - Phú Nghĩa - TP Hà Nội</v>
          </cell>
        </row>
        <row r="19">
          <cell r="C19">
            <v>1</v>
          </cell>
          <cell r="F19">
            <v>2</v>
          </cell>
        </row>
        <row r="20">
          <cell r="C20">
            <v>82.6</v>
          </cell>
        </row>
        <row r="22">
          <cell r="C22">
            <v>20.3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12">
        <row r="9">
          <cell r="E9" t="str">
            <v>Nguyễn Hữu Sĩ</v>
          </cell>
        </row>
        <row r="10">
          <cell r="C10" t="str">
            <v>Phù Yên - Phú Nghĩa - TP Hà Nội</v>
          </cell>
        </row>
        <row r="12">
          <cell r="C12" t="str">
            <v>001066040322</v>
          </cell>
        </row>
        <row r="19">
          <cell r="C19">
            <v>4</v>
          </cell>
          <cell r="F19">
            <v>1</v>
          </cell>
        </row>
        <row r="20">
          <cell r="C20">
            <v>132.30000000000001</v>
          </cell>
        </row>
        <row r="22">
          <cell r="C22">
            <v>14.2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13">
        <row r="9">
          <cell r="E9" t="str">
            <v>Nguyễn Xuân Hoàn</v>
          </cell>
        </row>
        <row r="10">
          <cell r="C10" t="str">
            <v>Khê Than - Phú Nghĩa - TP Hà Nội</v>
          </cell>
        </row>
        <row r="12">
          <cell r="C12" t="str">
            <v>001040010501</v>
          </cell>
        </row>
        <row r="19">
          <cell r="C19">
            <v>4</v>
          </cell>
          <cell r="F19">
            <v>2</v>
          </cell>
        </row>
        <row r="20">
          <cell r="C20">
            <v>195.8</v>
          </cell>
        </row>
        <row r="22">
          <cell r="C22">
            <v>43.1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14">
        <row r="9">
          <cell r="E9" t="str">
            <v>Nguyễn Đình Thê</v>
          </cell>
        </row>
        <row r="10">
          <cell r="C10" t="str">
            <v>Khê Than - Phú Nghĩa - TP Hà Nội</v>
          </cell>
        </row>
        <row r="12">
          <cell r="C12" t="str">
            <v>001068035540</v>
          </cell>
        </row>
        <row r="19">
          <cell r="C19">
            <v>3</v>
          </cell>
          <cell r="F19">
            <v>2</v>
          </cell>
        </row>
        <row r="20">
          <cell r="C20">
            <v>95.7</v>
          </cell>
        </row>
        <row r="22">
          <cell r="C22">
            <v>36.700000000000003</v>
          </cell>
        </row>
        <row r="24">
          <cell r="C24" t="str">
            <v>Vị trí 1- Quốc Lộ 6 - Thôn Nghĩa Hảo, xã Phú Nghĩa, TP Hà Nội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15">
        <row r="9">
          <cell r="E9" t="str">
            <v>Phạm Thị Tư</v>
          </cell>
        </row>
        <row r="10">
          <cell r="C10" t="str">
            <v>Đồng Trữ - Phú Nghĩa - TP Hà Nội</v>
          </cell>
        </row>
        <row r="12">
          <cell r="C12" t="str">
            <v>001167007458</v>
          </cell>
        </row>
        <row r="19">
          <cell r="C19">
            <v>51</v>
          </cell>
          <cell r="F19">
            <v>4</v>
          </cell>
        </row>
        <row r="20">
          <cell r="C20">
            <v>135.69999999999999</v>
          </cell>
        </row>
        <row r="22">
          <cell r="C22">
            <v>20.6</v>
          </cell>
        </row>
        <row r="24">
          <cell r="C24" t="str">
            <v>Vị trí 1- Quốc Lộ 6 - Thôn Nghĩa Hảo, xã Phú Nghĩa, TP Hà Nội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16">
        <row r="9">
          <cell r="E9" t="str">
            <v>Nguyễn Xuân Hậu</v>
          </cell>
        </row>
        <row r="10">
          <cell r="C10" t="str">
            <v>Khê Than - Phú Nghĩa - TP Hà Nội</v>
          </cell>
        </row>
        <row r="12">
          <cell r="C12" t="str">
            <v>001167007458</v>
          </cell>
        </row>
        <row r="19">
          <cell r="C19">
            <v>2</v>
          </cell>
          <cell r="F19">
            <v>1</v>
          </cell>
        </row>
        <row r="20">
          <cell r="C20">
            <v>735.8</v>
          </cell>
        </row>
        <row r="22">
          <cell r="C22">
            <v>22.9</v>
          </cell>
        </row>
        <row r="24">
          <cell r="C24" t="str">
            <v>Vị trí 1- Quốc Lộ 6 - Thôn Nghĩa Hảo, xã Phú Nghĩa, TP Hà Nội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17">
        <row r="9">
          <cell r="E9" t="str">
            <v>Nguyễn Xuân Hiền - Lê Thị Hiền - Nguyễn Xuân Đạt - Nguyễn Thị Mai Thương</v>
          </cell>
        </row>
        <row r="10">
          <cell r="C10" t="str">
            <v>Khê Than - Phú Nghĩa - TP Hà Nội</v>
          </cell>
        </row>
        <row r="12">
          <cell r="C12" t="str">
            <v>001063019310 - 001170049064</v>
          </cell>
        </row>
        <row r="19">
          <cell r="C19">
            <v>1</v>
          </cell>
          <cell r="F19">
            <v>1</v>
          </cell>
        </row>
        <row r="20">
          <cell r="C20">
            <v>3044.6</v>
          </cell>
        </row>
        <row r="22">
          <cell r="C22">
            <v>41.1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18">
        <row r="9">
          <cell r="E9" t="str">
            <v>Hoàng Gia Báu - Hoàng Thị Nhiên</v>
          </cell>
        </row>
        <row r="10">
          <cell r="C10" t="str">
            <v>Nghĩa Hảo - Phú Nghĩa - TP Hà Nội</v>
          </cell>
        </row>
        <row r="12">
          <cell r="C12" t="str">
            <v>001085027251 - 001189025153</v>
          </cell>
        </row>
        <row r="19">
          <cell r="C19">
            <v>5</v>
          </cell>
          <cell r="F19">
            <v>11</v>
          </cell>
        </row>
        <row r="20">
          <cell r="C20">
            <v>140.5</v>
          </cell>
        </row>
        <row r="22">
          <cell r="C22">
            <v>26.7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19">
        <row r="9">
          <cell r="F9" t="str">
            <v xml:space="preserve">Trần Thị Thu Hương </v>
          </cell>
        </row>
        <row r="10">
          <cell r="C10" t="str">
            <v>Phường Từ Liêm - TP Hà Nội</v>
          </cell>
        </row>
        <row r="12">
          <cell r="C12" t="str">
            <v>001186010139</v>
          </cell>
        </row>
        <row r="19">
          <cell r="C19">
            <v>3</v>
          </cell>
          <cell r="F19">
            <v>3</v>
          </cell>
        </row>
        <row r="20">
          <cell r="C20">
            <v>197.9</v>
          </cell>
        </row>
        <row r="22">
          <cell r="C22">
            <v>37.299999999999997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2">
          <cell r="H52">
            <v>0</v>
          </cell>
        </row>
      </sheetData>
      <sheetData sheetId="20">
        <row r="9">
          <cell r="F9" t="str">
            <v>Hoàng Thị Định - Dương Văn Tuần</v>
          </cell>
        </row>
        <row r="10">
          <cell r="C10" t="str">
            <v>Thôn Nghĩa Hảo - Xã Phú Nghĩa - Thành phố Hà Nội</v>
          </cell>
        </row>
        <row r="12">
          <cell r="C12" t="str">
            <v>044070000012</v>
          </cell>
        </row>
        <row r="19">
          <cell r="C19">
            <v>12</v>
          </cell>
          <cell r="F19">
            <v>2</v>
          </cell>
        </row>
        <row r="20">
          <cell r="C20">
            <v>98.5</v>
          </cell>
        </row>
        <row r="22">
          <cell r="C22">
            <v>41.8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7">
          <cell r="H57">
            <v>0</v>
          </cell>
        </row>
      </sheetData>
      <sheetData sheetId="21">
        <row r="9">
          <cell r="F9" t="str">
            <v xml:space="preserve">Trần Thị Thu Hương </v>
          </cell>
        </row>
        <row r="10">
          <cell r="C10" t="str">
            <v>Phường Từ Liêm - TP Hà Nội</v>
          </cell>
        </row>
        <row r="12">
          <cell r="C12" t="str">
            <v>001186010139</v>
          </cell>
        </row>
        <row r="19">
          <cell r="C19">
            <v>2</v>
          </cell>
          <cell r="F19">
            <v>3</v>
          </cell>
        </row>
        <row r="20">
          <cell r="C20">
            <v>1621.6</v>
          </cell>
        </row>
        <row r="22">
          <cell r="C22">
            <v>78.3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2">
          <cell r="H52">
            <v>0</v>
          </cell>
        </row>
      </sheetData>
      <sheetData sheetId="22">
        <row r="10">
          <cell r="F10" t="str">
            <v xml:space="preserve">Hoàng Gia Tuấn </v>
          </cell>
        </row>
        <row r="11">
          <cell r="C11" t="str">
            <v>Thôn Nghĩa Hảo - Xã Phú Nghĩa - Thành phố Hà Nội</v>
          </cell>
        </row>
        <row r="13">
          <cell r="C13" t="str">
            <v>001083024450</v>
          </cell>
        </row>
        <row r="20">
          <cell r="C20">
            <v>19</v>
          </cell>
          <cell r="F20">
            <v>2</v>
          </cell>
        </row>
        <row r="21">
          <cell r="C21">
            <v>135.4</v>
          </cell>
        </row>
        <row r="23">
          <cell r="C23">
            <v>57.6</v>
          </cell>
        </row>
        <row r="25">
          <cell r="C25" t="str">
            <v>Vị trí 1- Quốc Lộ 6 - Thôn Nghĩa Hảo, xã Phú Nghĩa, TP Hà Nội</v>
          </cell>
        </row>
        <row r="27">
          <cell r="H27">
            <v>1</v>
          </cell>
        </row>
        <row r="28">
          <cell r="H28">
            <v>8</v>
          </cell>
        </row>
        <row r="35">
          <cell r="H35">
            <v>0</v>
          </cell>
        </row>
        <row r="50">
          <cell r="H50">
            <v>0</v>
          </cell>
        </row>
        <row r="60">
          <cell r="H60">
            <v>0</v>
          </cell>
        </row>
      </sheetData>
      <sheetData sheetId="23">
        <row r="9">
          <cell r="F9" t="str">
            <v xml:space="preserve">Hoàng Đăng Tuấn </v>
          </cell>
        </row>
        <row r="10">
          <cell r="C10" t="str">
            <v>Thôn Nghĩa Hảo - Xã Phú Nghĩa - Thành phố Hà Nội</v>
          </cell>
        </row>
        <row r="19">
          <cell r="C19">
            <v>34</v>
          </cell>
          <cell r="F19">
            <v>2</v>
          </cell>
        </row>
        <row r="20">
          <cell r="C20">
            <v>104.7</v>
          </cell>
        </row>
        <row r="22">
          <cell r="C22">
            <v>26.2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24">
        <row r="9">
          <cell r="F9" t="str">
            <v>Hoàng Thị Bảy - Nguyễn Văn Phiên</v>
          </cell>
        </row>
        <row r="10">
          <cell r="C10" t="str">
            <v>Thôn Nghĩa Hảo - Xã Phú Nghĩa - Thành phố Hà Nội</v>
          </cell>
        </row>
        <row r="12">
          <cell r="C12" t="str">
            <v>034059006491</v>
          </cell>
        </row>
        <row r="19">
          <cell r="C19">
            <v>17</v>
          </cell>
          <cell r="F19">
            <v>2</v>
          </cell>
        </row>
        <row r="20">
          <cell r="C20">
            <v>82.5</v>
          </cell>
        </row>
        <row r="22">
          <cell r="C22">
            <v>28.9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25">
        <row r="9">
          <cell r="F9" t="str">
            <v xml:space="preserve">Nguyễn Đình Năm - Nguyễn Thị Nhung </v>
          </cell>
        </row>
        <row r="10">
          <cell r="C10" t="str">
            <v>Thôn Nghĩa Hảo - Xã Phú Nghĩa - Thành phố Hà Nội</v>
          </cell>
        </row>
        <row r="12">
          <cell r="C12" t="str">
            <v>001067013854</v>
          </cell>
        </row>
        <row r="19">
          <cell r="C19">
            <v>13</v>
          </cell>
          <cell r="F19">
            <v>2</v>
          </cell>
        </row>
        <row r="20">
          <cell r="C20">
            <v>188.7</v>
          </cell>
        </row>
        <row r="22">
          <cell r="C22">
            <v>78.2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6">
          <cell r="H56">
            <v>0</v>
          </cell>
        </row>
      </sheetData>
      <sheetData sheetId="26">
        <row r="9">
          <cell r="F9" t="str">
            <v xml:space="preserve">Hoàng Gia Uyên </v>
          </cell>
        </row>
        <row r="10">
          <cell r="C10" t="str">
            <v>Thôn Nghĩa Hảo - Xã Phú Nghĩa - Thành phố Hà Nội</v>
          </cell>
        </row>
        <row r="12">
          <cell r="C12" t="str">
            <v>001066048089</v>
          </cell>
        </row>
        <row r="19">
          <cell r="C19">
            <v>27</v>
          </cell>
          <cell r="F19">
            <v>2</v>
          </cell>
        </row>
        <row r="20">
          <cell r="C20">
            <v>164.4</v>
          </cell>
        </row>
        <row r="22">
          <cell r="C22">
            <v>73.599999999999994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60">
          <cell r="H60">
            <v>0</v>
          </cell>
        </row>
      </sheetData>
      <sheetData sheetId="27">
        <row r="9">
          <cell r="F9" t="str">
            <v xml:space="preserve">Hoàng Gia Thạch </v>
          </cell>
        </row>
        <row r="10">
          <cell r="C10" t="str">
            <v>Thôn Nghĩa Hảo - Xã Phú Nghĩa - Thành phố Hà Nội</v>
          </cell>
        </row>
        <row r="19">
          <cell r="C19">
            <v>29</v>
          </cell>
          <cell r="F19">
            <v>2</v>
          </cell>
        </row>
        <row r="20">
          <cell r="C20">
            <v>395.8</v>
          </cell>
        </row>
        <row r="22">
          <cell r="C22">
            <v>180.4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8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28">
        <row r="9">
          <cell r="F9" t="str">
            <v xml:space="preserve">Hoàng Văn Soái - Hoàng Thị Nhung </v>
          </cell>
        </row>
        <row r="10">
          <cell r="C10" t="str">
            <v>Thôn Nghĩa Hảo - Xã Phú Nghĩa - Thành phố Hà Nội</v>
          </cell>
        </row>
        <row r="12">
          <cell r="C12" t="str">
            <v>001163021205</v>
          </cell>
        </row>
        <row r="19">
          <cell r="C19">
            <v>18</v>
          </cell>
          <cell r="F19">
            <v>2</v>
          </cell>
        </row>
        <row r="20">
          <cell r="C20">
            <v>212.1</v>
          </cell>
        </row>
        <row r="22">
          <cell r="C22">
            <v>76.900000000000006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8</v>
          </cell>
        </row>
        <row r="34">
          <cell r="H34">
            <v>0</v>
          </cell>
        </row>
        <row r="49">
          <cell r="H49">
            <v>0</v>
          </cell>
        </row>
        <row r="59">
          <cell r="H59">
            <v>0</v>
          </cell>
        </row>
      </sheetData>
      <sheetData sheetId="29">
        <row r="9">
          <cell r="F9" t="str">
            <v>Hoàng Đình Tăng - Hoàng Thị Phái</v>
          </cell>
        </row>
        <row r="10">
          <cell r="C10" t="str">
            <v>Thôn Nghĩa Hảo - Xã Phú Nghĩa - Thành phố Hà Nội</v>
          </cell>
        </row>
        <row r="19">
          <cell r="C19">
            <v>36</v>
          </cell>
          <cell r="F19">
            <v>2</v>
          </cell>
        </row>
        <row r="20">
          <cell r="C20">
            <v>319.3</v>
          </cell>
        </row>
        <row r="22">
          <cell r="C22">
            <v>37.5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30">
        <row r="9">
          <cell r="F9" t="str">
            <v xml:space="preserve">Hoàng Duy Vượng </v>
          </cell>
        </row>
        <row r="10">
          <cell r="C10" t="str">
            <v>Thôn Nghĩa Hảo - Xã Phú Nghĩa - Thành phố Hà Nội</v>
          </cell>
        </row>
        <row r="19">
          <cell r="C19" t="str">
            <v>9+10</v>
          </cell>
          <cell r="F19">
            <v>2</v>
          </cell>
        </row>
        <row r="20">
          <cell r="C20">
            <v>375.9</v>
          </cell>
        </row>
        <row r="22">
          <cell r="C22">
            <v>74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6">
          <cell r="H56">
            <v>0</v>
          </cell>
        </row>
      </sheetData>
      <sheetData sheetId="31">
        <row r="9">
          <cell r="F9" t="str">
            <v xml:space="preserve">Hoàng Văn Giáp - Hoàng Thị Thu </v>
          </cell>
        </row>
        <row r="10">
          <cell r="C10" t="str">
            <v>Thôn Nghĩa Hảo - Xã Phú Nghĩa - Thành phố Hà Nội</v>
          </cell>
        </row>
        <row r="19">
          <cell r="C19">
            <v>11</v>
          </cell>
          <cell r="F19">
            <v>2</v>
          </cell>
        </row>
        <row r="20">
          <cell r="C20">
            <v>195.4</v>
          </cell>
        </row>
        <row r="22">
          <cell r="C22">
            <v>89.9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32">
        <row r="10">
          <cell r="F10" t="str">
            <v xml:space="preserve">Hoàng Duy Hán - Đỗ Thị Miên </v>
          </cell>
        </row>
        <row r="11">
          <cell r="C11" t="str">
            <v>Thôn Nghĩa Hảo - Xã Phú Nghĩa - Thành phố Hà Nội</v>
          </cell>
        </row>
        <row r="20">
          <cell r="C20">
            <v>20</v>
          </cell>
          <cell r="F20">
            <v>2</v>
          </cell>
        </row>
        <row r="21">
          <cell r="C21">
            <v>98</v>
          </cell>
        </row>
        <row r="23">
          <cell r="C23">
            <v>40.299999999999997</v>
          </cell>
        </row>
        <row r="25">
          <cell r="C25" t="str">
            <v>Vị trí 1- Quốc Lộ 6 - Thôn Nghĩa Hảo, xã Phú Nghĩa, TP Hà Nội</v>
          </cell>
        </row>
        <row r="27">
          <cell r="H27">
            <v>1</v>
          </cell>
        </row>
        <row r="28">
          <cell r="H28">
            <v>7</v>
          </cell>
        </row>
        <row r="35">
          <cell r="H35">
            <v>0</v>
          </cell>
        </row>
        <row r="50">
          <cell r="H50">
            <v>0</v>
          </cell>
        </row>
        <row r="54">
          <cell r="H54">
            <v>0</v>
          </cell>
        </row>
      </sheetData>
      <sheetData sheetId="33">
        <row r="9">
          <cell r="F9" t="str">
            <v xml:space="preserve">Đỗ Văn Thùy </v>
          </cell>
        </row>
        <row r="10">
          <cell r="C10" t="str">
            <v>Thôn Nghĩa Hảo - Xã Phú Nghĩa - Thành phố Hà Nội</v>
          </cell>
        </row>
        <row r="19">
          <cell r="C19">
            <v>31</v>
          </cell>
          <cell r="F19">
            <v>2</v>
          </cell>
        </row>
        <row r="20">
          <cell r="C20">
            <v>156.30000000000001</v>
          </cell>
        </row>
        <row r="22">
          <cell r="C22">
            <v>54.4</v>
          </cell>
        </row>
        <row r="24">
          <cell r="C24" t="str">
            <v>Vị trí 1- Quốc Lộ 6 - Thôn Nghĩa Hảo, xã Phú Nghĩa, TP Hà Nội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34">
        <row r="9">
          <cell r="F9" t="str">
            <v>Nguyễn Hữu Khôi - Nguyễn Thị Thướt</v>
          </cell>
        </row>
        <row r="10">
          <cell r="C10" t="str">
            <v>Phú Hữu 1 - Xã Phú Nghĩa - TP Hà Nội</v>
          </cell>
        </row>
        <row r="19">
          <cell r="C19">
            <v>21</v>
          </cell>
          <cell r="F19">
            <v>3</v>
          </cell>
        </row>
        <row r="20">
          <cell r="C20">
            <v>130.9</v>
          </cell>
        </row>
        <row r="22">
          <cell r="C22">
            <v>12.8</v>
          </cell>
        </row>
        <row r="24">
          <cell r="C24" t="str">
            <v>Vị trí 1- Quốc Lộ 6 - Thôn Nghĩa Hảo, xã Phú Nghĩa, TP Hà Nội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35">
        <row r="9">
          <cell r="F9" t="str">
            <v>Hoàng Thị Hương</v>
          </cell>
        </row>
        <row r="19">
          <cell r="C19">
            <v>30</v>
          </cell>
          <cell r="F19">
            <v>3</v>
          </cell>
        </row>
        <row r="20">
          <cell r="C20">
            <v>166.9</v>
          </cell>
        </row>
        <row r="22">
          <cell r="C22">
            <v>39</v>
          </cell>
        </row>
        <row r="26">
          <cell r="H26">
            <v>1</v>
          </cell>
        </row>
        <row r="27">
          <cell r="H27">
            <v>1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36">
        <row r="9">
          <cell r="F9" t="str">
            <v>Bùi Văn Thư - Phùng Thị Thắm</v>
          </cell>
        </row>
        <row r="10">
          <cell r="C10" t="str">
            <v>Thôn Giao Hà - Xã Giao Phúc - TP Hà Nội</v>
          </cell>
        </row>
        <row r="19">
          <cell r="C19">
            <v>12</v>
          </cell>
          <cell r="F19">
            <v>3</v>
          </cell>
        </row>
        <row r="20">
          <cell r="C20">
            <v>150.6</v>
          </cell>
        </row>
        <row r="22">
          <cell r="C22">
            <v>33.6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1</v>
          </cell>
        </row>
        <row r="34">
          <cell r="H34">
            <v>0</v>
          </cell>
        </row>
        <row r="49">
          <cell r="H49">
            <v>0</v>
          </cell>
        </row>
        <row r="54">
          <cell r="H54">
            <v>0</v>
          </cell>
        </row>
      </sheetData>
      <sheetData sheetId="37">
        <row r="9">
          <cell r="F9" t="str">
            <v>Bùi Quốc Hoài - Dương Tú Oanh</v>
          </cell>
        </row>
        <row r="10">
          <cell r="C10" t="str">
            <v>Nghĩa Hảo - Phú Nghĩa - TP Hà Nội</v>
          </cell>
        </row>
        <row r="19">
          <cell r="C19">
            <v>7</v>
          </cell>
          <cell r="F19">
            <v>4</v>
          </cell>
        </row>
        <row r="20">
          <cell r="C20">
            <v>405.8</v>
          </cell>
        </row>
        <row r="22">
          <cell r="C22">
            <v>85.4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1</v>
          </cell>
        </row>
        <row r="34">
          <cell r="H34">
            <v>0</v>
          </cell>
        </row>
        <row r="49">
          <cell r="H49">
            <v>0</v>
          </cell>
        </row>
      </sheetData>
      <sheetData sheetId="38">
        <row r="9">
          <cell r="F9" t="str">
            <v>Vương Văn Thuận - Nguyễn Thị Oanh</v>
          </cell>
        </row>
        <row r="10">
          <cell r="C10" t="str">
            <v>Nghĩa Hảo - Phú Nghĩa</v>
          </cell>
        </row>
        <row r="19">
          <cell r="C19">
            <v>13</v>
          </cell>
          <cell r="F19">
            <v>4</v>
          </cell>
        </row>
        <row r="20">
          <cell r="C20">
            <v>408.9</v>
          </cell>
        </row>
        <row r="22">
          <cell r="C22">
            <v>26.2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7</v>
          </cell>
        </row>
        <row r="34">
          <cell r="H34">
            <v>0</v>
          </cell>
        </row>
        <row r="49">
          <cell r="H49">
            <v>0</v>
          </cell>
        </row>
      </sheetData>
      <sheetData sheetId="39">
        <row r="9">
          <cell r="F9" t="str">
            <v>Nguyễn Văn Duy</v>
          </cell>
        </row>
        <row r="10">
          <cell r="C10" t="str">
            <v>Làng Hạ - Quảng Bị - TP Hà Nội</v>
          </cell>
        </row>
        <row r="19">
          <cell r="C19">
            <v>13</v>
          </cell>
          <cell r="F19">
            <v>3</v>
          </cell>
        </row>
        <row r="20">
          <cell r="C20">
            <v>303.3</v>
          </cell>
        </row>
        <row r="22">
          <cell r="C22">
            <v>70.5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2</v>
          </cell>
        </row>
        <row r="34">
          <cell r="H34">
            <v>0</v>
          </cell>
        </row>
        <row r="49">
          <cell r="H49">
            <v>0</v>
          </cell>
        </row>
        <row r="52">
          <cell r="H52">
            <v>0</v>
          </cell>
        </row>
      </sheetData>
      <sheetData sheetId="40">
        <row r="9">
          <cell r="F9" t="str">
            <v>Hoàng Văn Giáo</v>
          </cell>
        </row>
        <row r="10">
          <cell r="C10" t="str">
            <v>Nghĩa Hảo - Phú Nghĩa</v>
          </cell>
        </row>
        <row r="19">
          <cell r="C19">
            <v>5</v>
          </cell>
          <cell r="F19">
            <v>3</v>
          </cell>
        </row>
        <row r="20">
          <cell r="C20">
            <v>266.39999999999998</v>
          </cell>
        </row>
        <row r="22">
          <cell r="C22">
            <v>67.099999999999994</v>
          </cell>
        </row>
        <row r="24">
          <cell r="C24" t="str">
            <v>Vị trí 1-Quốc Lộ 6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41">
        <row r="9">
          <cell r="F9" t="str">
            <v>Hoàng Văn Khái - Nguyễn Thị Đào</v>
          </cell>
        </row>
        <row r="10">
          <cell r="C10" t="str">
            <v>Nghĩa Hảo - Phú Nghĩa</v>
          </cell>
        </row>
        <row r="19">
          <cell r="C19">
            <v>31</v>
          </cell>
          <cell r="F19">
            <v>3</v>
          </cell>
        </row>
        <row r="20">
          <cell r="C20">
            <v>172.3</v>
          </cell>
        </row>
        <row r="22">
          <cell r="C22">
            <v>35.6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7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42">
        <row r="9">
          <cell r="F9" t="str">
            <v>Nguyễn Minh Thanh</v>
          </cell>
        </row>
        <row r="10">
          <cell r="C10" t="str">
            <v>Thôn Nghĩa Hảo - Xã Phú Nghĩa - Thành phố Hà Nội</v>
          </cell>
        </row>
        <row r="19">
          <cell r="C19">
            <v>8</v>
          </cell>
          <cell r="F19">
            <v>2</v>
          </cell>
        </row>
        <row r="20">
          <cell r="C20">
            <v>280.89999999999998</v>
          </cell>
        </row>
        <row r="22">
          <cell r="C22">
            <v>81.8</v>
          </cell>
        </row>
        <row r="24">
          <cell r="C24" t="str">
            <v>Vị trí 1-Quốc Lộ 6 - Thôn Nghĩa Hảo - Phú Nghĩa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5">
          <cell r="H55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zoomScale="80" zoomScaleNormal="80" workbookViewId="0">
      <pane ySplit="20" topLeftCell="A21" activePane="bottomLeft" state="frozen"/>
      <selection pane="bottomLeft" activeCell="E81" sqref="E81"/>
    </sheetView>
  </sheetViews>
  <sheetFormatPr defaultRowHeight="15" x14ac:dyDescent="0.25"/>
  <cols>
    <col min="1" max="1" width="6.28515625" style="1" customWidth="1"/>
    <col min="2" max="2" width="22.28515625" style="1" customWidth="1"/>
    <col min="3" max="3" width="20" style="1" customWidth="1"/>
    <col min="4" max="4" width="29.140625" style="1" customWidth="1"/>
    <col min="5" max="5" width="22.140625" style="1" customWidth="1"/>
    <col min="6" max="6" width="6.28515625" style="1" customWidth="1"/>
    <col min="7" max="7" width="7" style="1" customWidth="1"/>
    <col min="8" max="8" width="11.7109375" style="1" customWidth="1"/>
    <col min="9" max="9" width="9.85546875" style="1" customWidth="1"/>
    <col min="10" max="10" width="12.42578125" style="1" customWidth="1"/>
    <col min="11" max="11" width="10.42578125" style="1" customWidth="1"/>
    <col min="12" max="12" width="9.140625" style="1"/>
    <col min="13" max="13" width="10.140625" style="1" bestFit="1" customWidth="1"/>
    <col min="14" max="14" width="10.140625" style="1" customWidth="1"/>
    <col min="15" max="15" width="10.42578125" style="1" customWidth="1"/>
    <col min="16" max="16" width="16.7109375" style="1" customWidth="1"/>
    <col min="17" max="17" width="10.140625" style="1" customWidth="1"/>
    <col min="18" max="18" width="14.42578125" style="1" customWidth="1"/>
    <col min="19" max="19" width="15.7109375" style="1" customWidth="1"/>
    <col min="20" max="20" width="115.5703125" style="1" customWidth="1"/>
    <col min="21" max="21" width="11.5703125" style="1" customWidth="1"/>
    <col min="22" max="22" width="76.42578125" style="1" customWidth="1"/>
    <col min="23" max="252" width="9.140625" style="1"/>
    <col min="253" max="253" width="7.42578125" style="1" customWidth="1"/>
    <col min="254" max="257" width="14" style="1" customWidth="1"/>
    <col min="258" max="259" width="8.42578125" style="1" customWidth="1"/>
    <col min="260" max="265" width="9.140625" style="1"/>
    <col min="266" max="266" width="10.140625" style="1" bestFit="1" customWidth="1"/>
    <col min="267" max="268" width="9.140625" style="1"/>
    <col min="269" max="269" width="6.85546875" style="1" customWidth="1"/>
    <col min="270" max="270" width="8.42578125" style="1" customWidth="1"/>
    <col min="271" max="277" width="14.42578125" style="1" customWidth="1"/>
    <col min="278" max="278" width="71.85546875" style="1" customWidth="1"/>
    <col min="279" max="508" width="9.140625" style="1"/>
    <col min="509" max="509" width="7.42578125" style="1" customWidth="1"/>
    <col min="510" max="513" width="14" style="1" customWidth="1"/>
    <col min="514" max="515" width="8.42578125" style="1" customWidth="1"/>
    <col min="516" max="521" width="9.140625" style="1"/>
    <col min="522" max="522" width="10.140625" style="1" bestFit="1" customWidth="1"/>
    <col min="523" max="524" width="9.140625" style="1"/>
    <col min="525" max="525" width="6.85546875" style="1" customWidth="1"/>
    <col min="526" max="526" width="8.42578125" style="1" customWidth="1"/>
    <col min="527" max="533" width="14.42578125" style="1" customWidth="1"/>
    <col min="534" max="534" width="71.85546875" style="1" customWidth="1"/>
    <col min="535" max="764" width="9.140625" style="1"/>
    <col min="765" max="765" width="7.42578125" style="1" customWidth="1"/>
    <col min="766" max="769" width="14" style="1" customWidth="1"/>
    <col min="770" max="771" width="8.42578125" style="1" customWidth="1"/>
    <col min="772" max="777" width="9.140625" style="1"/>
    <col min="778" max="778" width="10.140625" style="1" bestFit="1" customWidth="1"/>
    <col min="779" max="780" width="9.140625" style="1"/>
    <col min="781" max="781" width="6.85546875" style="1" customWidth="1"/>
    <col min="782" max="782" width="8.42578125" style="1" customWidth="1"/>
    <col min="783" max="789" width="14.42578125" style="1" customWidth="1"/>
    <col min="790" max="790" width="71.85546875" style="1" customWidth="1"/>
    <col min="791" max="1020" width="9.140625" style="1"/>
    <col min="1021" max="1021" width="7.42578125" style="1" customWidth="1"/>
    <col min="1022" max="1025" width="14" style="1" customWidth="1"/>
    <col min="1026" max="1027" width="8.42578125" style="1" customWidth="1"/>
    <col min="1028" max="1033" width="9.140625" style="1"/>
    <col min="1034" max="1034" width="10.140625" style="1" bestFit="1" customWidth="1"/>
    <col min="1035" max="1036" width="9.140625" style="1"/>
    <col min="1037" max="1037" width="6.85546875" style="1" customWidth="1"/>
    <col min="1038" max="1038" width="8.42578125" style="1" customWidth="1"/>
    <col min="1039" max="1045" width="14.42578125" style="1" customWidth="1"/>
    <col min="1046" max="1046" width="71.85546875" style="1" customWidth="1"/>
    <col min="1047" max="1276" width="9.140625" style="1"/>
    <col min="1277" max="1277" width="7.42578125" style="1" customWidth="1"/>
    <col min="1278" max="1281" width="14" style="1" customWidth="1"/>
    <col min="1282" max="1283" width="8.42578125" style="1" customWidth="1"/>
    <col min="1284" max="1289" width="9.140625" style="1"/>
    <col min="1290" max="1290" width="10.140625" style="1" bestFit="1" customWidth="1"/>
    <col min="1291" max="1292" width="9.140625" style="1"/>
    <col min="1293" max="1293" width="6.85546875" style="1" customWidth="1"/>
    <col min="1294" max="1294" width="8.42578125" style="1" customWidth="1"/>
    <col min="1295" max="1301" width="14.42578125" style="1" customWidth="1"/>
    <col min="1302" max="1302" width="71.85546875" style="1" customWidth="1"/>
    <col min="1303" max="1532" width="9.140625" style="1"/>
    <col min="1533" max="1533" width="7.42578125" style="1" customWidth="1"/>
    <col min="1534" max="1537" width="14" style="1" customWidth="1"/>
    <col min="1538" max="1539" width="8.42578125" style="1" customWidth="1"/>
    <col min="1540" max="1545" width="9.140625" style="1"/>
    <col min="1546" max="1546" width="10.140625" style="1" bestFit="1" customWidth="1"/>
    <col min="1547" max="1548" width="9.140625" style="1"/>
    <col min="1549" max="1549" width="6.85546875" style="1" customWidth="1"/>
    <col min="1550" max="1550" width="8.42578125" style="1" customWidth="1"/>
    <col min="1551" max="1557" width="14.42578125" style="1" customWidth="1"/>
    <col min="1558" max="1558" width="71.85546875" style="1" customWidth="1"/>
    <col min="1559" max="1788" width="9.140625" style="1"/>
    <col min="1789" max="1789" width="7.42578125" style="1" customWidth="1"/>
    <col min="1790" max="1793" width="14" style="1" customWidth="1"/>
    <col min="1794" max="1795" width="8.42578125" style="1" customWidth="1"/>
    <col min="1796" max="1801" width="9.140625" style="1"/>
    <col min="1802" max="1802" width="10.140625" style="1" bestFit="1" customWidth="1"/>
    <col min="1803" max="1804" width="9.140625" style="1"/>
    <col min="1805" max="1805" width="6.85546875" style="1" customWidth="1"/>
    <col min="1806" max="1806" width="8.42578125" style="1" customWidth="1"/>
    <col min="1807" max="1813" width="14.42578125" style="1" customWidth="1"/>
    <col min="1814" max="1814" width="71.85546875" style="1" customWidth="1"/>
    <col min="1815" max="2044" width="9.140625" style="1"/>
    <col min="2045" max="2045" width="7.42578125" style="1" customWidth="1"/>
    <col min="2046" max="2049" width="14" style="1" customWidth="1"/>
    <col min="2050" max="2051" width="8.42578125" style="1" customWidth="1"/>
    <col min="2052" max="2057" width="9.140625" style="1"/>
    <col min="2058" max="2058" width="10.140625" style="1" bestFit="1" customWidth="1"/>
    <col min="2059" max="2060" width="9.140625" style="1"/>
    <col min="2061" max="2061" width="6.85546875" style="1" customWidth="1"/>
    <col min="2062" max="2062" width="8.42578125" style="1" customWidth="1"/>
    <col min="2063" max="2069" width="14.42578125" style="1" customWidth="1"/>
    <col min="2070" max="2070" width="71.85546875" style="1" customWidth="1"/>
    <col min="2071" max="2300" width="9.140625" style="1"/>
    <col min="2301" max="2301" width="7.42578125" style="1" customWidth="1"/>
    <col min="2302" max="2305" width="14" style="1" customWidth="1"/>
    <col min="2306" max="2307" width="8.42578125" style="1" customWidth="1"/>
    <col min="2308" max="2313" width="9.140625" style="1"/>
    <col min="2314" max="2314" width="10.140625" style="1" bestFit="1" customWidth="1"/>
    <col min="2315" max="2316" width="9.140625" style="1"/>
    <col min="2317" max="2317" width="6.85546875" style="1" customWidth="1"/>
    <col min="2318" max="2318" width="8.42578125" style="1" customWidth="1"/>
    <col min="2319" max="2325" width="14.42578125" style="1" customWidth="1"/>
    <col min="2326" max="2326" width="71.85546875" style="1" customWidth="1"/>
    <col min="2327" max="2556" width="9.140625" style="1"/>
    <col min="2557" max="2557" width="7.42578125" style="1" customWidth="1"/>
    <col min="2558" max="2561" width="14" style="1" customWidth="1"/>
    <col min="2562" max="2563" width="8.42578125" style="1" customWidth="1"/>
    <col min="2564" max="2569" width="9.140625" style="1"/>
    <col min="2570" max="2570" width="10.140625" style="1" bestFit="1" customWidth="1"/>
    <col min="2571" max="2572" width="9.140625" style="1"/>
    <col min="2573" max="2573" width="6.85546875" style="1" customWidth="1"/>
    <col min="2574" max="2574" width="8.42578125" style="1" customWidth="1"/>
    <col min="2575" max="2581" width="14.42578125" style="1" customWidth="1"/>
    <col min="2582" max="2582" width="71.85546875" style="1" customWidth="1"/>
    <col min="2583" max="2812" width="9.140625" style="1"/>
    <col min="2813" max="2813" width="7.42578125" style="1" customWidth="1"/>
    <col min="2814" max="2817" width="14" style="1" customWidth="1"/>
    <col min="2818" max="2819" width="8.42578125" style="1" customWidth="1"/>
    <col min="2820" max="2825" width="9.140625" style="1"/>
    <col min="2826" max="2826" width="10.140625" style="1" bestFit="1" customWidth="1"/>
    <col min="2827" max="2828" width="9.140625" style="1"/>
    <col min="2829" max="2829" width="6.85546875" style="1" customWidth="1"/>
    <col min="2830" max="2830" width="8.42578125" style="1" customWidth="1"/>
    <col min="2831" max="2837" width="14.42578125" style="1" customWidth="1"/>
    <col min="2838" max="2838" width="71.85546875" style="1" customWidth="1"/>
    <col min="2839" max="3068" width="9.140625" style="1"/>
    <col min="3069" max="3069" width="7.42578125" style="1" customWidth="1"/>
    <col min="3070" max="3073" width="14" style="1" customWidth="1"/>
    <col min="3074" max="3075" width="8.42578125" style="1" customWidth="1"/>
    <col min="3076" max="3081" width="9.140625" style="1"/>
    <col min="3082" max="3082" width="10.140625" style="1" bestFit="1" customWidth="1"/>
    <col min="3083" max="3084" width="9.140625" style="1"/>
    <col min="3085" max="3085" width="6.85546875" style="1" customWidth="1"/>
    <col min="3086" max="3086" width="8.42578125" style="1" customWidth="1"/>
    <col min="3087" max="3093" width="14.42578125" style="1" customWidth="1"/>
    <col min="3094" max="3094" width="71.85546875" style="1" customWidth="1"/>
    <col min="3095" max="3324" width="9.140625" style="1"/>
    <col min="3325" max="3325" width="7.42578125" style="1" customWidth="1"/>
    <col min="3326" max="3329" width="14" style="1" customWidth="1"/>
    <col min="3330" max="3331" width="8.42578125" style="1" customWidth="1"/>
    <col min="3332" max="3337" width="9.140625" style="1"/>
    <col min="3338" max="3338" width="10.140625" style="1" bestFit="1" customWidth="1"/>
    <col min="3339" max="3340" width="9.140625" style="1"/>
    <col min="3341" max="3341" width="6.85546875" style="1" customWidth="1"/>
    <col min="3342" max="3342" width="8.42578125" style="1" customWidth="1"/>
    <col min="3343" max="3349" width="14.42578125" style="1" customWidth="1"/>
    <col min="3350" max="3350" width="71.85546875" style="1" customWidth="1"/>
    <col min="3351" max="3580" width="9.140625" style="1"/>
    <col min="3581" max="3581" width="7.42578125" style="1" customWidth="1"/>
    <col min="3582" max="3585" width="14" style="1" customWidth="1"/>
    <col min="3586" max="3587" width="8.42578125" style="1" customWidth="1"/>
    <col min="3588" max="3593" width="9.140625" style="1"/>
    <col min="3594" max="3594" width="10.140625" style="1" bestFit="1" customWidth="1"/>
    <col min="3595" max="3596" width="9.140625" style="1"/>
    <col min="3597" max="3597" width="6.85546875" style="1" customWidth="1"/>
    <col min="3598" max="3598" width="8.42578125" style="1" customWidth="1"/>
    <col min="3599" max="3605" width="14.42578125" style="1" customWidth="1"/>
    <col min="3606" max="3606" width="71.85546875" style="1" customWidth="1"/>
    <col min="3607" max="3836" width="9.140625" style="1"/>
    <col min="3837" max="3837" width="7.42578125" style="1" customWidth="1"/>
    <col min="3838" max="3841" width="14" style="1" customWidth="1"/>
    <col min="3842" max="3843" width="8.42578125" style="1" customWidth="1"/>
    <col min="3844" max="3849" width="9.140625" style="1"/>
    <col min="3850" max="3850" width="10.140625" style="1" bestFit="1" customWidth="1"/>
    <col min="3851" max="3852" width="9.140625" style="1"/>
    <col min="3853" max="3853" width="6.85546875" style="1" customWidth="1"/>
    <col min="3854" max="3854" width="8.42578125" style="1" customWidth="1"/>
    <col min="3855" max="3861" width="14.42578125" style="1" customWidth="1"/>
    <col min="3862" max="3862" width="71.85546875" style="1" customWidth="1"/>
    <col min="3863" max="4092" width="9.140625" style="1"/>
    <col min="4093" max="4093" width="7.42578125" style="1" customWidth="1"/>
    <col min="4094" max="4097" width="14" style="1" customWidth="1"/>
    <col min="4098" max="4099" width="8.42578125" style="1" customWidth="1"/>
    <col min="4100" max="4105" width="9.140625" style="1"/>
    <col min="4106" max="4106" width="10.140625" style="1" bestFit="1" customWidth="1"/>
    <col min="4107" max="4108" width="9.140625" style="1"/>
    <col min="4109" max="4109" width="6.85546875" style="1" customWidth="1"/>
    <col min="4110" max="4110" width="8.42578125" style="1" customWidth="1"/>
    <col min="4111" max="4117" width="14.42578125" style="1" customWidth="1"/>
    <col min="4118" max="4118" width="71.85546875" style="1" customWidth="1"/>
    <col min="4119" max="4348" width="9.140625" style="1"/>
    <col min="4349" max="4349" width="7.42578125" style="1" customWidth="1"/>
    <col min="4350" max="4353" width="14" style="1" customWidth="1"/>
    <col min="4354" max="4355" width="8.42578125" style="1" customWidth="1"/>
    <col min="4356" max="4361" width="9.140625" style="1"/>
    <col min="4362" max="4362" width="10.140625" style="1" bestFit="1" customWidth="1"/>
    <col min="4363" max="4364" width="9.140625" style="1"/>
    <col min="4365" max="4365" width="6.85546875" style="1" customWidth="1"/>
    <col min="4366" max="4366" width="8.42578125" style="1" customWidth="1"/>
    <col min="4367" max="4373" width="14.42578125" style="1" customWidth="1"/>
    <col min="4374" max="4374" width="71.85546875" style="1" customWidth="1"/>
    <col min="4375" max="4604" width="9.140625" style="1"/>
    <col min="4605" max="4605" width="7.42578125" style="1" customWidth="1"/>
    <col min="4606" max="4609" width="14" style="1" customWidth="1"/>
    <col min="4610" max="4611" width="8.42578125" style="1" customWidth="1"/>
    <col min="4612" max="4617" width="9.140625" style="1"/>
    <col min="4618" max="4618" width="10.140625" style="1" bestFit="1" customWidth="1"/>
    <col min="4619" max="4620" width="9.140625" style="1"/>
    <col min="4621" max="4621" width="6.85546875" style="1" customWidth="1"/>
    <col min="4622" max="4622" width="8.42578125" style="1" customWidth="1"/>
    <col min="4623" max="4629" width="14.42578125" style="1" customWidth="1"/>
    <col min="4630" max="4630" width="71.85546875" style="1" customWidth="1"/>
    <col min="4631" max="4860" width="9.140625" style="1"/>
    <col min="4861" max="4861" width="7.42578125" style="1" customWidth="1"/>
    <col min="4862" max="4865" width="14" style="1" customWidth="1"/>
    <col min="4866" max="4867" width="8.42578125" style="1" customWidth="1"/>
    <col min="4868" max="4873" width="9.140625" style="1"/>
    <col min="4874" max="4874" width="10.140625" style="1" bestFit="1" customWidth="1"/>
    <col min="4875" max="4876" width="9.140625" style="1"/>
    <col min="4877" max="4877" width="6.85546875" style="1" customWidth="1"/>
    <col min="4878" max="4878" width="8.42578125" style="1" customWidth="1"/>
    <col min="4879" max="4885" width="14.42578125" style="1" customWidth="1"/>
    <col min="4886" max="4886" width="71.85546875" style="1" customWidth="1"/>
    <col min="4887" max="5116" width="9.140625" style="1"/>
    <col min="5117" max="5117" width="7.42578125" style="1" customWidth="1"/>
    <col min="5118" max="5121" width="14" style="1" customWidth="1"/>
    <col min="5122" max="5123" width="8.42578125" style="1" customWidth="1"/>
    <col min="5124" max="5129" width="9.140625" style="1"/>
    <col min="5130" max="5130" width="10.140625" style="1" bestFit="1" customWidth="1"/>
    <col min="5131" max="5132" width="9.140625" style="1"/>
    <col min="5133" max="5133" width="6.85546875" style="1" customWidth="1"/>
    <col min="5134" max="5134" width="8.42578125" style="1" customWidth="1"/>
    <col min="5135" max="5141" width="14.42578125" style="1" customWidth="1"/>
    <col min="5142" max="5142" width="71.85546875" style="1" customWidth="1"/>
    <col min="5143" max="5372" width="9.140625" style="1"/>
    <col min="5373" max="5373" width="7.42578125" style="1" customWidth="1"/>
    <col min="5374" max="5377" width="14" style="1" customWidth="1"/>
    <col min="5378" max="5379" width="8.42578125" style="1" customWidth="1"/>
    <col min="5380" max="5385" width="9.140625" style="1"/>
    <col min="5386" max="5386" width="10.140625" style="1" bestFit="1" customWidth="1"/>
    <col min="5387" max="5388" width="9.140625" style="1"/>
    <col min="5389" max="5389" width="6.85546875" style="1" customWidth="1"/>
    <col min="5390" max="5390" width="8.42578125" style="1" customWidth="1"/>
    <col min="5391" max="5397" width="14.42578125" style="1" customWidth="1"/>
    <col min="5398" max="5398" width="71.85546875" style="1" customWidth="1"/>
    <col min="5399" max="5628" width="9.140625" style="1"/>
    <col min="5629" max="5629" width="7.42578125" style="1" customWidth="1"/>
    <col min="5630" max="5633" width="14" style="1" customWidth="1"/>
    <col min="5634" max="5635" width="8.42578125" style="1" customWidth="1"/>
    <col min="5636" max="5641" width="9.140625" style="1"/>
    <col min="5642" max="5642" width="10.140625" style="1" bestFit="1" customWidth="1"/>
    <col min="5643" max="5644" width="9.140625" style="1"/>
    <col min="5645" max="5645" width="6.85546875" style="1" customWidth="1"/>
    <col min="5646" max="5646" width="8.42578125" style="1" customWidth="1"/>
    <col min="5647" max="5653" width="14.42578125" style="1" customWidth="1"/>
    <col min="5654" max="5654" width="71.85546875" style="1" customWidth="1"/>
    <col min="5655" max="5884" width="9.140625" style="1"/>
    <col min="5885" max="5885" width="7.42578125" style="1" customWidth="1"/>
    <col min="5886" max="5889" width="14" style="1" customWidth="1"/>
    <col min="5890" max="5891" width="8.42578125" style="1" customWidth="1"/>
    <col min="5892" max="5897" width="9.140625" style="1"/>
    <col min="5898" max="5898" width="10.140625" style="1" bestFit="1" customWidth="1"/>
    <col min="5899" max="5900" width="9.140625" style="1"/>
    <col min="5901" max="5901" width="6.85546875" style="1" customWidth="1"/>
    <col min="5902" max="5902" width="8.42578125" style="1" customWidth="1"/>
    <col min="5903" max="5909" width="14.42578125" style="1" customWidth="1"/>
    <col min="5910" max="5910" width="71.85546875" style="1" customWidth="1"/>
    <col min="5911" max="6140" width="9.140625" style="1"/>
    <col min="6141" max="6141" width="7.42578125" style="1" customWidth="1"/>
    <col min="6142" max="6145" width="14" style="1" customWidth="1"/>
    <col min="6146" max="6147" width="8.42578125" style="1" customWidth="1"/>
    <col min="6148" max="6153" width="9.140625" style="1"/>
    <col min="6154" max="6154" width="10.140625" style="1" bestFit="1" customWidth="1"/>
    <col min="6155" max="6156" width="9.140625" style="1"/>
    <col min="6157" max="6157" width="6.85546875" style="1" customWidth="1"/>
    <col min="6158" max="6158" width="8.42578125" style="1" customWidth="1"/>
    <col min="6159" max="6165" width="14.42578125" style="1" customWidth="1"/>
    <col min="6166" max="6166" width="71.85546875" style="1" customWidth="1"/>
    <col min="6167" max="6396" width="9.140625" style="1"/>
    <col min="6397" max="6397" width="7.42578125" style="1" customWidth="1"/>
    <col min="6398" max="6401" width="14" style="1" customWidth="1"/>
    <col min="6402" max="6403" width="8.42578125" style="1" customWidth="1"/>
    <col min="6404" max="6409" width="9.140625" style="1"/>
    <col min="6410" max="6410" width="10.140625" style="1" bestFit="1" customWidth="1"/>
    <col min="6411" max="6412" width="9.140625" style="1"/>
    <col min="6413" max="6413" width="6.85546875" style="1" customWidth="1"/>
    <col min="6414" max="6414" width="8.42578125" style="1" customWidth="1"/>
    <col min="6415" max="6421" width="14.42578125" style="1" customWidth="1"/>
    <col min="6422" max="6422" width="71.85546875" style="1" customWidth="1"/>
    <col min="6423" max="6652" width="9.140625" style="1"/>
    <col min="6653" max="6653" width="7.42578125" style="1" customWidth="1"/>
    <col min="6654" max="6657" width="14" style="1" customWidth="1"/>
    <col min="6658" max="6659" width="8.42578125" style="1" customWidth="1"/>
    <col min="6660" max="6665" width="9.140625" style="1"/>
    <col min="6666" max="6666" width="10.140625" style="1" bestFit="1" customWidth="1"/>
    <col min="6667" max="6668" width="9.140625" style="1"/>
    <col min="6669" max="6669" width="6.85546875" style="1" customWidth="1"/>
    <col min="6670" max="6670" width="8.42578125" style="1" customWidth="1"/>
    <col min="6671" max="6677" width="14.42578125" style="1" customWidth="1"/>
    <col min="6678" max="6678" width="71.85546875" style="1" customWidth="1"/>
    <col min="6679" max="6908" width="9.140625" style="1"/>
    <col min="6909" max="6909" width="7.42578125" style="1" customWidth="1"/>
    <col min="6910" max="6913" width="14" style="1" customWidth="1"/>
    <col min="6914" max="6915" width="8.42578125" style="1" customWidth="1"/>
    <col min="6916" max="6921" width="9.140625" style="1"/>
    <col min="6922" max="6922" width="10.140625" style="1" bestFit="1" customWidth="1"/>
    <col min="6923" max="6924" width="9.140625" style="1"/>
    <col min="6925" max="6925" width="6.85546875" style="1" customWidth="1"/>
    <col min="6926" max="6926" width="8.42578125" style="1" customWidth="1"/>
    <col min="6927" max="6933" width="14.42578125" style="1" customWidth="1"/>
    <col min="6934" max="6934" width="71.85546875" style="1" customWidth="1"/>
    <col min="6935" max="7164" width="9.140625" style="1"/>
    <col min="7165" max="7165" width="7.42578125" style="1" customWidth="1"/>
    <col min="7166" max="7169" width="14" style="1" customWidth="1"/>
    <col min="7170" max="7171" width="8.42578125" style="1" customWidth="1"/>
    <col min="7172" max="7177" width="9.140625" style="1"/>
    <col min="7178" max="7178" width="10.140625" style="1" bestFit="1" customWidth="1"/>
    <col min="7179" max="7180" width="9.140625" style="1"/>
    <col min="7181" max="7181" width="6.85546875" style="1" customWidth="1"/>
    <col min="7182" max="7182" width="8.42578125" style="1" customWidth="1"/>
    <col min="7183" max="7189" width="14.42578125" style="1" customWidth="1"/>
    <col min="7190" max="7190" width="71.85546875" style="1" customWidth="1"/>
    <col min="7191" max="7420" width="9.140625" style="1"/>
    <col min="7421" max="7421" width="7.42578125" style="1" customWidth="1"/>
    <col min="7422" max="7425" width="14" style="1" customWidth="1"/>
    <col min="7426" max="7427" width="8.42578125" style="1" customWidth="1"/>
    <col min="7428" max="7433" width="9.140625" style="1"/>
    <col min="7434" max="7434" width="10.140625" style="1" bestFit="1" customWidth="1"/>
    <col min="7435" max="7436" width="9.140625" style="1"/>
    <col min="7437" max="7437" width="6.85546875" style="1" customWidth="1"/>
    <col min="7438" max="7438" width="8.42578125" style="1" customWidth="1"/>
    <col min="7439" max="7445" width="14.42578125" style="1" customWidth="1"/>
    <col min="7446" max="7446" width="71.85546875" style="1" customWidth="1"/>
    <col min="7447" max="7676" width="9.140625" style="1"/>
    <col min="7677" max="7677" width="7.42578125" style="1" customWidth="1"/>
    <col min="7678" max="7681" width="14" style="1" customWidth="1"/>
    <col min="7682" max="7683" width="8.42578125" style="1" customWidth="1"/>
    <col min="7684" max="7689" width="9.140625" style="1"/>
    <col min="7690" max="7690" width="10.140625" style="1" bestFit="1" customWidth="1"/>
    <col min="7691" max="7692" width="9.140625" style="1"/>
    <col min="7693" max="7693" width="6.85546875" style="1" customWidth="1"/>
    <col min="7694" max="7694" width="8.42578125" style="1" customWidth="1"/>
    <col min="7695" max="7701" width="14.42578125" style="1" customWidth="1"/>
    <col min="7702" max="7702" width="71.85546875" style="1" customWidth="1"/>
    <col min="7703" max="7932" width="9.140625" style="1"/>
    <col min="7933" max="7933" width="7.42578125" style="1" customWidth="1"/>
    <col min="7934" max="7937" width="14" style="1" customWidth="1"/>
    <col min="7938" max="7939" width="8.42578125" style="1" customWidth="1"/>
    <col min="7940" max="7945" width="9.140625" style="1"/>
    <col min="7946" max="7946" width="10.140625" style="1" bestFit="1" customWidth="1"/>
    <col min="7947" max="7948" width="9.140625" style="1"/>
    <col min="7949" max="7949" width="6.85546875" style="1" customWidth="1"/>
    <col min="7950" max="7950" width="8.42578125" style="1" customWidth="1"/>
    <col min="7951" max="7957" width="14.42578125" style="1" customWidth="1"/>
    <col min="7958" max="7958" width="71.85546875" style="1" customWidth="1"/>
    <col min="7959" max="8188" width="9.140625" style="1"/>
    <col min="8189" max="8189" width="7.42578125" style="1" customWidth="1"/>
    <col min="8190" max="8193" width="14" style="1" customWidth="1"/>
    <col min="8194" max="8195" width="8.42578125" style="1" customWidth="1"/>
    <col min="8196" max="8201" width="9.140625" style="1"/>
    <col min="8202" max="8202" width="10.140625" style="1" bestFit="1" customWidth="1"/>
    <col min="8203" max="8204" width="9.140625" style="1"/>
    <col min="8205" max="8205" width="6.85546875" style="1" customWidth="1"/>
    <col min="8206" max="8206" width="8.42578125" style="1" customWidth="1"/>
    <col min="8207" max="8213" width="14.42578125" style="1" customWidth="1"/>
    <col min="8214" max="8214" width="71.85546875" style="1" customWidth="1"/>
    <col min="8215" max="8444" width="9.140625" style="1"/>
    <col min="8445" max="8445" width="7.42578125" style="1" customWidth="1"/>
    <col min="8446" max="8449" width="14" style="1" customWidth="1"/>
    <col min="8450" max="8451" width="8.42578125" style="1" customWidth="1"/>
    <col min="8452" max="8457" width="9.140625" style="1"/>
    <col min="8458" max="8458" width="10.140625" style="1" bestFit="1" customWidth="1"/>
    <col min="8459" max="8460" width="9.140625" style="1"/>
    <col min="8461" max="8461" width="6.85546875" style="1" customWidth="1"/>
    <col min="8462" max="8462" width="8.42578125" style="1" customWidth="1"/>
    <col min="8463" max="8469" width="14.42578125" style="1" customWidth="1"/>
    <col min="8470" max="8470" width="71.85546875" style="1" customWidth="1"/>
    <col min="8471" max="8700" width="9.140625" style="1"/>
    <col min="8701" max="8701" width="7.42578125" style="1" customWidth="1"/>
    <col min="8702" max="8705" width="14" style="1" customWidth="1"/>
    <col min="8706" max="8707" width="8.42578125" style="1" customWidth="1"/>
    <col min="8708" max="8713" width="9.140625" style="1"/>
    <col min="8714" max="8714" width="10.140625" style="1" bestFit="1" customWidth="1"/>
    <col min="8715" max="8716" width="9.140625" style="1"/>
    <col min="8717" max="8717" width="6.85546875" style="1" customWidth="1"/>
    <col min="8718" max="8718" width="8.42578125" style="1" customWidth="1"/>
    <col min="8719" max="8725" width="14.42578125" style="1" customWidth="1"/>
    <col min="8726" max="8726" width="71.85546875" style="1" customWidth="1"/>
    <col min="8727" max="8956" width="9.140625" style="1"/>
    <col min="8957" max="8957" width="7.42578125" style="1" customWidth="1"/>
    <col min="8958" max="8961" width="14" style="1" customWidth="1"/>
    <col min="8962" max="8963" width="8.42578125" style="1" customWidth="1"/>
    <col min="8964" max="8969" width="9.140625" style="1"/>
    <col min="8970" max="8970" width="10.140625" style="1" bestFit="1" customWidth="1"/>
    <col min="8971" max="8972" width="9.140625" style="1"/>
    <col min="8973" max="8973" width="6.85546875" style="1" customWidth="1"/>
    <col min="8974" max="8974" width="8.42578125" style="1" customWidth="1"/>
    <col min="8975" max="8981" width="14.42578125" style="1" customWidth="1"/>
    <col min="8982" max="8982" width="71.85546875" style="1" customWidth="1"/>
    <col min="8983" max="9212" width="9.140625" style="1"/>
    <col min="9213" max="9213" width="7.42578125" style="1" customWidth="1"/>
    <col min="9214" max="9217" width="14" style="1" customWidth="1"/>
    <col min="9218" max="9219" width="8.42578125" style="1" customWidth="1"/>
    <col min="9220" max="9225" width="9.140625" style="1"/>
    <col min="9226" max="9226" width="10.140625" style="1" bestFit="1" customWidth="1"/>
    <col min="9227" max="9228" width="9.140625" style="1"/>
    <col min="9229" max="9229" width="6.85546875" style="1" customWidth="1"/>
    <col min="9230" max="9230" width="8.42578125" style="1" customWidth="1"/>
    <col min="9231" max="9237" width="14.42578125" style="1" customWidth="1"/>
    <col min="9238" max="9238" width="71.85546875" style="1" customWidth="1"/>
    <col min="9239" max="9468" width="9.140625" style="1"/>
    <col min="9469" max="9469" width="7.42578125" style="1" customWidth="1"/>
    <col min="9470" max="9473" width="14" style="1" customWidth="1"/>
    <col min="9474" max="9475" width="8.42578125" style="1" customWidth="1"/>
    <col min="9476" max="9481" width="9.140625" style="1"/>
    <col min="9482" max="9482" width="10.140625" style="1" bestFit="1" customWidth="1"/>
    <col min="9483" max="9484" width="9.140625" style="1"/>
    <col min="9485" max="9485" width="6.85546875" style="1" customWidth="1"/>
    <col min="9486" max="9486" width="8.42578125" style="1" customWidth="1"/>
    <col min="9487" max="9493" width="14.42578125" style="1" customWidth="1"/>
    <col min="9494" max="9494" width="71.85546875" style="1" customWidth="1"/>
    <col min="9495" max="9724" width="9.140625" style="1"/>
    <col min="9725" max="9725" width="7.42578125" style="1" customWidth="1"/>
    <col min="9726" max="9729" width="14" style="1" customWidth="1"/>
    <col min="9730" max="9731" width="8.42578125" style="1" customWidth="1"/>
    <col min="9732" max="9737" width="9.140625" style="1"/>
    <col min="9738" max="9738" width="10.140625" style="1" bestFit="1" customWidth="1"/>
    <col min="9739" max="9740" width="9.140625" style="1"/>
    <col min="9741" max="9741" width="6.85546875" style="1" customWidth="1"/>
    <col min="9742" max="9742" width="8.42578125" style="1" customWidth="1"/>
    <col min="9743" max="9749" width="14.42578125" style="1" customWidth="1"/>
    <col min="9750" max="9750" width="71.85546875" style="1" customWidth="1"/>
    <col min="9751" max="9980" width="9.140625" style="1"/>
    <col min="9981" max="9981" width="7.42578125" style="1" customWidth="1"/>
    <col min="9982" max="9985" width="14" style="1" customWidth="1"/>
    <col min="9986" max="9987" width="8.42578125" style="1" customWidth="1"/>
    <col min="9988" max="9993" width="9.140625" style="1"/>
    <col min="9994" max="9994" width="10.140625" style="1" bestFit="1" customWidth="1"/>
    <col min="9995" max="9996" width="9.140625" style="1"/>
    <col min="9997" max="9997" width="6.85546875" style="1" customWidth="1"/>
    <col min="9998" max="9998" width="8.42578125" style="1" customWidth="1"/>
    <col min="9999" max="10005" width="14.42578125" style="1" customWidth="1"/>
    <col min="10006" max="10006" width="71.85546875" style="1" customWidth="1"/>
    <col min="10007" max="10236" width="9.140625" style="1"/>
    <col min="10237" max="10237" width="7.42578125" style="1" customWidth="1"/>
    <col min="10238" max="10241" width="14" style="1" customWidth="1"/>
    <col min="10242" max="10243" width="8.42578125" style="1" customWidth="1"/>
    <col min="10244" max="10249" width="9.140625" style="1"/>
    <col min="10250" max="10250" width="10.140625" style="1" bestFit="1" customWidth="1"/>
    <col min="10251" max="10252" width="9.140625" style="1"/>
    <col min="10253" max="10253" width="6.85546875" style="1" customWidth="1"/>
    <col min="10254" max="10254" width="8.42578125" style="1" customWidth="1"/>
    <col min="10255" max="10261" width="14.42578125" style="1" customWidth="1"/>
    <col min="10262" max="10262" width="71.85546875" style="1" customWidth="1"/>
    <col min="10263" max="10492" width="9.140625" style="1"/>
    <col min="10493" max="10493" width="7.42578125" style="1" customWidth="1"/>
    <col min="10494" max="10497" width="14" style="1" customWidth="1"/>
    <col min="10498" max="10499" width="8.42578125" style="1" customWidth="1"/>
    <col min="10500" max="10505" width="9.140625" style="1"/>
    <col min="10506" max="10506" width="10.140625" style="1" bestFit="1" customWidth="1"/>
    <col min="10507" max="10508" width="9.140625" style="1"/>
    <col min="10509" max="10509" width="6.85546875" style="1" customWidth="1"/>
    <col min="10510" max="10510" width="8.42578125" style="1" customWidth="1"/>
    <col min="10511" max="10517" width="14.42578125" style="1" customWidth="1"/>
    <col min="10518" max="10518" width="71.85546875" style="1" customWidth="1"/>
    <col min="10519" max="10748" width="9.140625" style="1"/>
    <col min="10749" max="10749" width="7.42578125" style="1" customWidth="1"/>
    <col min="10750" max="10753" width="14" style="1" customWidth="1"/>
    <col min="10754" max="10755" width="8.42578125" style="1" customWidth="1"/>
    <col min="10756" max="10761" width="9.140625" style="1"/>
    <col min="10762" max="10762" width="10.140625" style="1" bestFit="1" customWidth="1"/>
    <col min="10763" max="10764" width="9.140625" style="1"/>
    <col min="10765" max="10765" width="6.85546875" style="1" customWidth="1"/>
    <col min="10766" max="10766" width="8.42578125" style="1" customWidth="1"/>
    <col min="10767" max="10773" width="14.42578125" style="1" customWidth="1"/>
    <col min="10774" max="10774" width="71.85546875" style="1" customWidth="1"/>
    <col min="10775" max="11004" width="9.140625" style="1"/>
    <col min="11005" max="11005" width="7.42578125" style="1" customWidth="1"/>
    <col min="11006" max="11009" width="14" style="1" customWidth="1"/>
    <col min="11010" max="11011" width="8.42578125" style="1" customWidth="1"/>
    <col min="11012" max="11017" width="9.140625" style="1"/>
    <col min="11018" max="11018" width="10.140625" style="1" bestFit="1" customWidth="1"/>
    <col min="11019" max="11020" width="9.140625" style="1"/>
    <col min="11021" max="11021" width="6.85546875" style="1" customWidth="1"/>
    <col min="11022" max="11022" width="8.42578125" style="1" customWidth="1"/>
    <col min="11023" max="11029" width="14.42578125" style="1" customWidth="1"/>
    <col min="11030" max="11030" width="71.85546875" style="1" customWidth="1"/>
    <col min="11031" max="11260" width="9.140625" style="1"/>
    <col min="11261" max="11261" width="7.42578125" style="1" customWidth="1"/>
    <col min="11262" max="11265" width="14" style="1" customWidth="1"/>
    <col min="11266" max="11267" width="8.42578125" style="1" customWidth="1"/>
    <col min="11268" max="11273" width="9.140625" style="1"/>
    <col min="11274" max="11274" width="10.140625" style="1" bestFit="1" customWidth="1"/>
    <col min="11275" max="11276" width="9.140625" style="1"/>
    <col min="11277" max="11277" width="6.85546875" style="1" customWidth="1"/>
    <col min="11278" max="11278" width="8.42578125" style="1" customWidth="1"/>
    <col min="11279" max="11285" width="14.42578125" style="1" customWidth="1"/>
    <col min="11286" max="11286" width="71.85546875" style="1" customWidth="1"/>
    <col min="11287" max="11516" width="9.140625" style="1"/>
    <col min="11517" max="11517" width="7.42578125" style="1" customWidth="1"/>
    <col min="11518" max="11521" width="14" style="1" customWidth="1"/>
    <col min="11522" max="11523" width="8.42578125" style="1" customWidth="1"/>
    <col min="11524" max="11529" width="9.140625" style="1"/>
    <col min="11530" max="11530" width="10.140625" style="1" bestFit="1" customWidth="1"/>
    <col min="11531" max="11532" width="9.140625" style="1"/>
    <col min="11533" max="11533" width="6.85546875" style="1" customWidth="1"/>
    <col min="11534" max="11534" width="8.42578125" style="1" customWidth="1"/>
    <col min="11535" max="11541" width="14.42578125" style="1" customWidth="1"/>
    <col min="11542" max="11542" width="71.85546875" style="1" customWidth="1"/>
    <col min="11543" max="11772" width="9.140625" style="1"/>
    <col min="11773" max="11773" width="7.42578125" style="1" customWidth="1"/>
    <col min="11774" max="11777" width="14" style="1" customWidth="1"/>
    <col min="11778" max="11779" width="8.42578125" style="1" customWidth="1"/>
    <col min="11780" max="11785" width="9.140625" style="1"/>
    <col min="11786" max="11786" width="10.140625" style="1" bestFit="1" customWidth="1"/>
    <col min="11787" max="11788" width="9.140625" style="1"/>
    <col min="11789" max="11789" width="6.85546875" style="1" customWidth="1"/>
    <col min="11790" max="11790" width="8.42578125" style="1" customWidth="1"/>
    <col min="11791" max="11797" width="14.42578125" style="1" customWidth="1"/>
    <col min="11798" max="11798" width="71.85546875" style="1" customWidth="1"/>
    <col min="11799" max="12028" width="9.140625" style="1"/>
    <col min="12029" max="12029" width="7.42578125" style="1" customWidth="1"/>
    <col min="12030" max="12033" width="14" style="1" customWidth="1"/>
    <col min="12034" max="12035" width="8.42578125" style="1" customWidth="1"/>
    <col min="12036" max="12041" width="9.140625" style="1"/>
    <col min="12042" max="12042" width="10.140625" style="1" bestFit="1" customWidth="1"/>
    <col min="12043" max="12044" width="9.140625" style="1"/>
    <col min="12045" max="12045" width="6.85546875" style="1" customWidth="1"/>
    <col min="12046" max="12046" width="8.42578125" style="1" customWidth="1"/>
    <col min="12047" max="12053" width="14.42578125" style="1" customWidth="1"/>
    <col min="12054" max="12054" width="71.85546875" style="1" customWidth="1"/>
    <col min="12055" max="12284" width="9.140625" style="1"/>
    <col min="12285" max="12285" width="7.42578125" style="1" customWidth="1"/>
    <col min="12286" max="12289" width="14" style="1" customWidth="1"/>
    <col min="12290" max="12291" width="8.42578125" style="1" customWidth="1"/>
    <col min="12292" max="12297" width="9.140625" style="1"/>
    <col min="12298" max="12298" width="10.140625" style="1" bestFit="1" customWidth="1"/>
    <col min="12299" max="12300" width="9.140625" style="1"/>
    <col min="12301" max="12301" width="6.85546875" style="1" customWidth="1"/>
    <col min="12302" max="12302" width="8.42578125" style="1" customWidth="1"/>
    <col min="12303" max="12309" width="14.42578125" style="1" customWidth="1"/>
    <col min="12310" max="12310" width="71.85546875" style="1" customWidth="1"/>
    <col min="12311" max="12540" width="9.140625" style="1"/>
    <col min="12541" max="12541" width="7.42578125" style="1" customWidth="1"/>
    <col min="12542" max="12545" width="14" style="1" customWidth="1"/>
    <col min="12546" max="12547" width="8.42578125" style="1" customWidth="1"/>
    <col min="12548" max="12553" width="9.140625" style="1"/>
    <col min="12554" max="12554" width="10.140625" style="1" bestFit="1" customWidth="1"/>
    <col min="12555" max="12556" width="9.140625" style="1"/>
    <col min="12557" max="12557" width="6.85546875" style="1" customWidth="1"/>
    <col min="12558" max="12558" width="8.42578125" style="1" customWidth="1"/>
    <col min="12559" max="12565" width="14.42578125" style="1" customWidth="1"/>
    <col min="12566" max="12566" width="71.85546875" style="1" customWidth="1"/>
    <col min="12567" max="12796" width="9.140625" style="1"/>
    <col min="12797" max="12797" width="7.42578125" style="1" customWidth="1"/>
    <col min="12798" max="12801" width="14" style="1" customWidth="1"/>
    <col min="12802" max="12803" width="8.42578125" style="1" customWidth="1"/>
    <col min="12804" max="12809" width="9.140625" style="1"/>
    <col min="12810" max="12810" width="10.140625" style="1" bestFit="1" customWidth="1"/>
    <col min="12811" max="12812" width="9.140625" style="1"/>
    <col min="12813" max="12813" width="6.85546875" style="1" customWidth="1"/>
    <col min="12814" max="12814" width="8.42578125" style="1" customWidth="1"/>
    <col min="12815" max="12821" width="14.42578125" style="1" customWidth="1"/>
    <col min="12822" max="12822" width="71.85546875" style="1" customWidth="1"/>
    <col min="12823" max="13052" width="9.140625" style="1"/>
    <col min="13053" max="13053" width="7.42578125" style="1" customWidth="1"/>
    <col min="13054" max="13057" width="14" style="1" customWidth="1"/>
    <col min="13058" max="13059" width="8.42578125" style="1" customWidth="1"/>
    <col min="13060" max="13065" width="9.140625" style="1"/>
    <col min="13066" max="13066" width="10.140625" style="1" bestFit="1" customWidth="1"/>
    <col min="13067" max="13068" width="9.140625" style="1"/>
    <col min="13069" max="13069" width="6.85546875" style="1" customWidth="1"/>
    <col min="13070" max="13070" width="8.42578125" style="1" customWidth="1"/>
    <col min="13071" max="13077" width="14.42578125" style="1" customWidth="1"/>
    <col min="13078" max="13078" width="71.85546875" style="1" customWidth="1"/>
    <col min="13079" max="13308" width="9.140625" style="1"/>
    <col min="13309" max="13309" width="7.42578125" style="1" customWidth="1"/>
    <col min="13310" max="13313" width="14" style="1" customWidth="1"/>
    <col min="13314" max="13315" width="8.42578125" style="1" customWidth="1"/>
    <col min="13316" max="13321" width="9.140625" style="1"/>
    <col min="13322" max="13322" width="10.140625" style="1" bestFit="1" customWidth="1"/>
    <col min="13323" max="13324" width="9.140625" style="1"/>
    <col min="13325" max="13325" width="6.85546875" style="1" customWidth="1"/>
    <col min="13326" max="13326" width="8.42578125" style="1" customWidth="1"/>
    <col min="13327" max="13333" width="14.42578125" style="1" customWidth="1"/>
    <col min="13334" max="13334" width="71.85546875" style="1" customWidth="1"/>
    <col min="13335" max="13564" width="9.140625" style="1"/>
    <col min="13565" max="13565" width="7.42578125" style="1" customWidth="1"/>
    <col min="13566" max="13569" width="14" style="1" customWidth="1"/>
    <col min="13570" max="13571" width="8.42578125" style="1" customWidth="1"/>
    <col min="13572" max="13577" width="9.140625" style="1"/>
    <col min="13578" max="13578" width="10.140625" style="1" bestFit="1" customWidth="1"/>
    <col min="13579" max="13580" width="9.140625" style="1"/>
    <col min="13581" max="13581" width="6.85546875" style="1" customWidth="1"/>
    <col min="13582" max="13582" width="8.42578125" style="1" customWidth="1"/>
    <col min="13583" max="13589" width="14.42578125" style="1" customWidth="1"/>
    <col min="13590" max="13590" width="71.85546875" style="1" customWidth="1"/>
    <col min="13591" max="13820" width="9.140625" style="1"/>
    <col min="13821" max="13821" width="7.42578125" style="1" customWidth="1"/>
    <col min="13822" max="13825" width="14" style="1" customWidth="1"/>
    <col min="13826" max="13827" width="8.42578125" style="1" customWidth="1"/>
    <col min="13828" max="13833" width="9.140625" style="1"/>
    <col min="13834" max="13834" width="10.140625" style="1" bestFit="1" customWidth="1"/>
    <col min="13835" max="13836" width="9.140625" style="1"/>
    <col min="13837" max="13837" width="6.85546875" style="1" customWidth="1"/>
    <col min="13838" max="13838" width="8.42578125" style="1" customWidth="1"/>
    <col min="13839" max="13845" width="14.42578125" style="1" customWidth="1"/>
    <col min="13846" max="13846" width="71.85546875" style="1" customWidth="1"/>
    <col min="13847" max="14076" width="9.140625" style="1"/>
    <col min="14077" max="14077" width="7.42578125" style="1" customWidth="1"/>
    <col min="14078" max="14081" width="14" style="1" customWidth="1"/>
    <col min="14082" max="14083" width="8.42578125" style="1" customWidth="1"/>
    <col min="14084" max="14089" width="9.140625" style="1"/>
    <col min="14090" max="14090" width="10.140625" style="1" bestFit="1" customWidth="1"/>
    <col min="14091" max="14092" width="9.140625" style="1"/>
    <col min="14093" max="14093" width="6.85546875" style="1" customWidth="1"/>
    <col min="14094" max="14094" width="8.42578125" style="1" customWidth="1"/>
    <col min="14095" max="14101" width="14.42578125" style="1" customWidth="1"/>
    <col min="14102" max="14102" width="71.85546875" style="1" customWidth="1"/>
    <col min="14103" max="14332" width="9.140625" style="1"/>
    <col min="14333" max="14333" width="7.42578125" style="1" customWidth="1"/>
    <col min="14334" max="14337" width="14" style="1" customWidth="1"/>
    <col min="14338" max="14339" width="8.42578125" style="1" customWidth="1"/>
    <col min="14340" max="14345" width="9.140625" style="1"/>
    <col min="14346" max="14346" width="10.140625" style="1" bestFit="1" customWidth="1"/>
    <col min="14347" max="14348" width="9.140625" style="1"/>
    <col min="14349" max="14349" width="6.85546875" style="1" customWidth="1"/>
    <col min="14350" max="14350" width="8.42578125" style="1" customWidth="1"/>
    <col min="14351" max="14357" width="14.42578125" style="1" customWidth="1"/>
    <col min="14358" max="14358" width="71.85546875" style="1" customWidth="1"/>
    <col min="14359" max="14588" width="9.140625" style="1"/>
    <col min="14589" max="14589" width="7.42578125" style="1" customWidth="1"/>
    <col min="14590" max="14593" width="14" style="1" customWidth="1"/>
    <col min="14594" max="14595" width="8.42578125" style="1" customWidth="1"/>
    <col min="14596" max="14601" width="9.140625" style="1"/>
    <col min="14602" max="14602" width="10.140625" style="1" bestFit="1" customWidth="1"/>
    <col min="14603" max="14604" width="9.140625" style="1"/>
    <col min="14605" max="14605" width="6.85546875" style="1" customWidth="1"/>
    <col min="14606" max="14606" width="8.42578125" style="1" customWidth="1"/>
    <col min="14607" max="14613" width="14.42578125" style="1" customWidth="1"/>
    <col min="14614" max="14614" width="71.85546875" style="1" customWidth="1"/>
    <col min="14615" max="14844" width="9.140625" style="1"/>
    <col min="14845" max="14845" width="7.42578125" style="1" customWidth="1"/>
    <col min="14846" max="14849" width="14" style="1" customWidth="1"/>
    <col min="14850" max="14851" width="8.42578125" style="1" customWidth="1"/>
    <col min="14852" max="14857" width="9.140625" style="1"/>
    <col min="14858" max="14858" width="10.140625" style="1" bestFit="1" customWidth="1"/>
    <col min="14859" max="14860" width="9.140625" style="1"/>
    <col min="14861" max="14861" width="6.85546875" style="1" customWidth="1"/>
    <col min="14862" max="14862" width="8.42578125" style="1" customWidth="1"/>
    <col min="14863" max="14869" width="14.42578125" style="1" customWidth="1"/>
    <col min="14870" max="14870" width="71.85546875" style="1" customWidth="1"/>
    <col min="14871" max="15100" width="9.140625" style="1"/>
    <col min="15101" max="15101" width="7.42578125" style="1" customWidth="1"/>
    <col min="15102" max="15105" width="14" style="1" customWidth="1"/>
    <col min="15106" max="15107" width="8.42578125" style="1" customWidth="1"/>
    <col min="15108" max="15113" width="9.140625" style="1"/>
    <col min="15114" max="15114" width="10.140625" style="1" bestFit="1" customWidth="1"/>
    <col min="15115" max="15116" width="9.140625" style="1"/>
    <col min="15117" max="15117" width="6.85546875" style="1" customWidth="1"/>
    <col min="15118" max="15118" width="8.42578125" style="1" customWidth="1"/>
    <col min="15119" max="15125" width="14.42578125" style="1" customWidth="1"/>
    <col min="15126" max="15126" width="71.85546875" style="1" customWidth="1"/>
    <col min="15127" max="15356" width="9.140625" style="1"/>
    <col min="15357" max="15357" width="7.42578125" style="1" customWidth="1"/>
    <col min="15358" max="15361" width="14" style="1" customWidth="1"/>
    <col min="15362" max="15363" width="8.42578125" style="1" customWidth="1"/>
    <col min="15364" max="15369" width="9.140625" style="1"/>
    <col min="15370" max="15370" width="10.140625" style="1" bestFit="1" customWidth="1"/>
    <col min="15371" max="15372" width="9.140625" style="1"/>
    <col min="15373" max="15373" width="6.85546875" style="1" customWidth="1"/>
    <col min="15374" max="15374" width="8.42578125" style="1" customWidth="1"/>
    <col min="15375" max="15381" width="14.42578125" style="1" customWidth="1"/>
    <col min="15382" max="15382" width="71.85546875" style="1" customWidth="1"/>
    <col min="15383" max="15612" width="9.140625" style="1"/>
    <col min="15613" max="15613" width="7.42578125" style="1" customWidth="1"/>
    <col min="15614" max="15617" width="14" style="1" customWidth="1"/>
    <col min="15618" max="15619" width="8.42578125" style="1" customWidth="1"/>
    <col min="15620" max="15625" width="9.140625" style="1"/>
    <col min="15626" max="15626" width="10.140625" style="1" bestFit="1" customWidth="1"/>
    <col min="15627" max="15628" width="9.140625" style="1"/>
    <col min="15629" max="15629" width="6.85546875" style="1" customWidth="1"/>
    <col min="15630" max="15630" width="8.42578125" style="1" customWidth="1"/>
    <col min="15631" max="15637" width="14.42578125" style="1" customWidth="1"/>
    <col min="15638" max="15638" width="71.85546875" style="1" customWidth="1"/>
    <col min="15639" max="15868" width="9.140625" style="1"/>
    <col min="15869" max="15869" width="7.42578125" style="1" customWidth="1"/>
    <col min="15870" max="15873" width="14" style="1" customWidth="1"/>
    <col min="15874" max="15875" width="8.42578125" style="1" customWidth="1"/>
    <col min="15876" max="15881" width="9.140625" style="1"/>
    <col min="15882" max="15882" width="10.140625" style="1" bestFit="1" customWidth="1"/>
    <col min="15883" max="15884" width="9.140625" style="1"/>
    <col min="15885" max="15885" width="6.85546875" style="1" customWidth="1"/>
    <col min="15886" max="15886" width="8.42578125" style="1" customWidth="1"/>
    <col min="15887" max="15893" width="14.42578125" style="1" customWidth="1"/>
    <col min="15894" max="15894" width="71.85546875" style="1" customWidth="1"/>
    <col min="15895" max="16124" width="9.140625" style="1"/>
    <col min="16125" max="16125" width="7.42578125" style="1" customWidth="1"/>
    <col min="16126" max="16129" width="14" style="1" customWidth="1"/>
    <col min="16130" max="16131" width="8.42578125" style="1" customWidth="1"/>
    <col min="16132" max="16137" width="9.140625" style="1"/>
    <col min="16138" max="16138" width="10.140625" style="1" bestFit="1" customWidth="1"/>
    <col min="16139" max="16140" width="9.140625" style="1"/>
    <col min="16141" max="16141" width="6.85546875" style="1" customWidth="1"/>
    <col min="16142" max="16142" width="8.42578125" style="1" customWidth="1"/>
    <col min="16143" max="16149" width="14.42578125" style="1" customWidth="1"/>
    <col min="16150" max="16150" width="71.85546875" style="1" customWidth="1"/>
    <col min="16151" max="16384" width="9.140625" style="1"/>
  </cols>
  <sheetData>
    <row r="1" spans="1:20" s="3" customFormat="1" ht="19.5" hidden="1" thickBot="1" x14ac:dyDescent="0.35">
      <c r="A1" s="95" t="s">
        <v>47</v>
      </c>
      <c r="B1" s="95"/>
      <c r="C1" s="95"/>
      <c r="D1" s="95"/>
      <c r="E1" s="95"/>
      <c r="F1" s="95"/>
      <c r="G1" s="95"/>
      <c r="H1" s="95"/>
      <c r="I1" s="95"/>
      <c r="J1" s="95"/>
      <c r="L1" s="95"/>
      <c r="M1" s="95"/>
      <c r="N1" s="95"/>
      <c r="O1" s="95"/>
      <c r="P1" s="95"/>
      <c r="Q1" s="95"/>
      <c r="R1" s="95"/>
      <c r="S1" s="95"/>
    </row>
    <row r="2" spans="1:20" s="3" customFormat="1" ht="19.5" hidden="1" thickBot="1" x14ac:dyDescent="0.35">
      <c r="A2" s="95" t="s">
        <v>46</v>
      </c>
      <c r="B2" s="95"/>
      <c r="C2" s="95"/>
      <c r="D2" s="95"/>
      <c r="E2" s="95"/>
      <c r="F2" s="95"/>
      <c r="G2" s="95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</row>
    <row r="3" spans="1:20" s="3" customFormat="1" ht="19.5" hidden="1" thickBot="1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L3" s="90"/>
      <c r="M3" s="90"/>
      <c r="N3" s="90"/>
      <c r="O3" s="90"/>
      <c r="P3" s="90"/>
      <c r="Q3" s="90"/>
      <c r="R3" s="90"/>
      <c r="S3" s="90"/>
    </row>
    <row r="4" spans="1:20" s="85" customFormat="1" ht="19.5" hidden="1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8" t="s">
        <v>45</v>
      </c>
      <c r="S4" s="98"/>
    </row>
    <row r="5" spans="1:20" s="87" customFormat="1" ht="19.5" hidden="1" thickBot="1" x14ac:dyDescent="0.35">
      <c r="A5" s="96" t="s">
        <v>44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20" s="87" customFormat="1" ht="19.5" hidden="1" thickBot="1" x14ac:dyDescent="0.35">
      <c r="A6" s="94" t="s">
        <v>43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88"/>
    </row>
    <row r="7" spans="1:20" s="85" customFormat="1" ht="15.75" hidden="1" thickBot="1" x14ac:dyDescent="0.3">
      <c r="A7" s="97" t="s">
        <v>42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86"/>
    </row>
    <row r="8" spans="1:20" ht="15.75" hidden="1" thickBot="1" x14ac:dyDescent="0.3"/>
    <row r="9" spans="1:20" s="3" customFormat="1" ht="18.75" hidden="1" x14ac:dyDescent="0.3">
      <c r="A9" s="95" t="s">
        <v>47</v>
      </c>
      <c r="B9" s="95"/>
      <c r="C9" s="95"/>
      <c r="D9" s="95"/>
      <c r="E9" s="95"/>
      <c r="F9" s="95"/>
      <c r="G9" s="95"/>
      <c r="H9" s="95"/>
      <c r="I9" s="95"/>
      <c r="J9" s="95"/>
      <c r="L9" s="95" t="s">
        <v>48</v>
      </c>
      <c r="M9" s="95"/>
      <c r="N9" s="95"/>
      <c r="O9" s="95"/>
      <c r="P9" s="95"/>
      <c r="Q9" s="95"/>
      <c r="R9" s="95"/>
      <c r="S9" s="95"/>
    </row>
    <row r="10" spans="1:20" s="3" customFormat="1" ht="18.75" hidden="1" x14ac:dyDescent="0.3">
      <c r="A10" s="95" t="s">
        <v>46</v>
      </c>
      <c r="B10" s="95"/>
      <c r="C10" s="95"/>
      <c r="D10" s="95"/>
      <c r="E10" s="95"/>
      <c r="F10" s="95"/>
      <c r="G10" s="95"/>
      <c r="H10" s="95"/>
      <c r="I10" s="95"/>
      <c r="J10" s="95"/>
      <c r="L10" s="95" t="s">
        <v>49</v>
      </c>
      <c r="M10" s="95"/>
      <c r="N10" s="95"/>
      <c r="O10" s="95"/>
      <c r="P10" s="95"/>
      <c r="Q10" s="95"/>
      <c r="R10" s="95"/>
      <c r="S10" s="95"/>
    </row>
    <row r="11" spans="1:20" s="3" customFormat="1" ht="18.75" hidden="1" x14ac:dyDescent="0.3">
      <c r="A11" s="92"/>
      <c r="B11" s="92"/>
      <c r="C11" s="92"/>
      <c r="D11" s="92"/>
      <c r="E11" s="92"/>
      <c r="F11" s="92"/>
      <c r="G11" s="92"/>
      <c r="H11" s="92"/>
      <c r="I11" s="92"/>
      <c r="J11" s="92"/>
      <c r="L11" s="92"/>
      <c r="M11" s="92"/>
      <c r="N11" s="92"/>
      <c r="O11" s="92"/>
      <c r="P11" s="92"/>
      <c r="Q11" s="92"/>
      <c r="R11" s="92"/>
      <c r="S11" s="92"/>
    </row>
    <row r="12" spans="1:20" s="85" customFormat="1" ht="18.75" hidden="1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98" t="s">
        <v>50</v>
      </c>
      <c r="Q12" s="98"/>
      <c r="R12" s="98"/>
      <c r="S12" s="98"/>
    </row>
    <row r="13" spans="1:20" s="87" customFormat="1" ht="18.75" x14ac:dyDescent="0.3">
      <c r="A13" s="96" t="s">
        <v>44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20" s="87" customFormat="1" ht="38.25" customHeight="1" x14ac:dyDescent="0.3">
      <c r="A14" s="94" t="s">
        <v>51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8"/>
    </row>
    <row r="15" spans="1:20" s="85" customFormat="1" ht="22.5" customHeight="1" x14ac:dyDescent="0.25">
      <c r="A15" s="97" t="s">
        <v>52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1"/>
    </row>
    <row r="16" spans="1:20" ht="15.75" thickBot="1" x14ac:dyDescent="0.3"/>
    <row r="17" spans="1:22" s="82" customFormat="1" ht="27" customHeight="1" thickTop="1" x14ac:dyDescent="0.25">
      <c r="A17" s="101" t="s">
        <v>41</v>
      </c>
      <c r="B17" s="104" t="s">
        <v>40</v>
      </c>
      <c r="C17" s="99" t="s">
        <v>39</v>
      </c>
      <c r="D17" s="99" t="s">
        <v>38</v>
      </c>
      <c r="E17" s="99" t="s">
        <v>37</v>
      </c>
      <c r="F17" s="99" t="s">
        <v>36</v>
      </c>
      <c r="G17" s="99" t="s">
        <v>35</v>
      </c>
      <c r="H17" s="99" t="s">
        <v>34</v>
      </c>
      <c r="I17" s="99"/>
      <c r="J17" s="99"/>
      <c r="K17" s="99"/>
      <c r="L17" s="99"/>
      <c r="M17" s="99"/>
      <c r="N17" s="99" t="s">
        <v>33</v>
      </c>
      <c r="O17" s="99" t="s">
        <v>32</v>
      </c>
      <c r="P17" s="99" t="s">
        <v>31</v>
      </c>
      <c r="Q17" s="99" t="s">
        <v>30</v>
      </c>
      <c r="R17" s="99" t="s">
        <v>29</v>
      </c>
      <c r="S17" s="107" t="s">
        <v>28</v>
      </c>
      <c r="T17" s="111" t="s">
        <v>27</v>
      </c>
      <c r="U17" s="114" t="s">
        <v>26</v>
      </c>
      <c r="V17" s="109" t="s">
        <v>25</v>
      </c>
    </row>
    <row r="18" spans="1:22" s="82" customFormat="1" ht="18" customHeight="1" x14ac:dyDescent="0.25">
      <c r="A18" s="102"/>
      <c r="B18" s="105"/>
      <c r="C18" s="100"/>
      <c r="D18" s="100"/>
      <c r="E18" s="100"/>
      <c r="F18" s="100"/>
      <c r="G18" s="100"/>
      <c r="H18" s="100" t="s">
        <v>24</v>
      </c>
      <c r="I18" s="100" t="s">
        <v>23</v>
      </c>
      <c r="J18" s="100"/>
      <c r="K18" s="100" t="s">
        <v>22</v>
      </c>
      <c r="L18" s="110" t="s">
        <v>23</v>
      </c>
      <c r="M18" s="110"/>
      <c r="N18" s="100"/>
      <c r="O18" s="100"/>
      <c r="P18" s="100"/>
      <c r="Q18" s="100"/>
      <c r="R18" s="100"/>
      <c r="S18" s="108"/>
      <c r="T18" s="112"/>
      <c r="U18" s="105"/>
      <c r="V18" s="109"/>
    </row>
    <row r="19" spans="1:22" s="82" customFormat="1" ht="125.25" customHeight="1" x14ac:dyDescent="0.25">
      <c r="A19" s="103"/>
      <c r="B19" s="106"/>
      <c r="C19" s="100"/>
      <c r="D19" s="100"/>
      <c r="E19" s="100"/>
      <c r="F19" s="100"/>
      <c r="G19" s="100"/>
      <c r="H19" s="100"/>
      <c r="I19" s="84" t="s">
        <v>22</v>
      </c>
      <c r="J19" s="84" t="s">
        <v>21</v>
      </c>
      <c r="K19" s="100"/>
      <c r="L19" s="83" t="s">
        <v>20</v>
      </c>
      <c r="M19" s="83" t="s">
        <v>19</v>
      </c>
      <c r="N19" s="100"/>
      <c r="O19" s="100"/>
      <c r="P19" s="100"/>
      <c r="Q19" s="100"/>
      <c r="R19" s="100"/>
      <c r="S19" s="108"/>
      <c r="T19" s="113"/>
      <c r="U19" s="106"/>
      <c r="V19" s="109"/>
    </row>
    <row r="20" spans="1:22" ht="15" customHeight="1" thickBot="1" x14ac:dyDescent="0.3">
      <c r="A20" s="81">
        <v>1</v>
      </c>
      <c r="B20" s="80">
        <v>2</v>
      </c>
      <c r="C20" s="80">
        <v>3</v>
      </c>
      <c r="D20" s="80">
        <v>4</v>
      </c>
      <c r="E20" s="80">
        <v>5</v>
      </c>
      <c r="F20" s="80">
        <v>6</v>
      </c>
      <c r="G20" s="80">
        <v>7</v>
      </c>
      <c r="H20" s="80">
        <v>8</v>
      </c>
      <c r="I20" s="80">
        <v>9</v>
      </c>
      <c r="J20" s="80">
        <v>10</v>
      </c>
      <c r="K20" s="80">
        <v>11</v>
      </c>
      <c r="L20" s="80">
        <v>13</v>
      </c>
      <c r="M20" s="80">
        <v>14</v>
      </c>
      <c r="N20" s="80"/>
      <c r="O20" s="80">
        <v>17</v>
      </c>
      <c r="P20" s="80">
        <v>19</v>
      </c>
      <c r="Q20" s="80">
        <v>20</v>
      </c>
      <c r="R20" s="80">
        <v>21</v>
      </c>
      <c r="S20" s="79">
        <v>25</v>
      </c>
      <c r="T20" s="78">
        <v>26</v>
      </c>
      <c r="U20" s="77">
        <v>27</v>
      </c>
      <c r="V20" s="77">
        <v>28</v>
      </c>
    </row>
    <row r="21" spans="1:22" ht="87.75" customHeight="1" thickTop="1" x14ac:dyDescent="0.25">
      <c r="A21" s="20">
        <v>1</v>
      </c>
      <c r="B21" s="54" t="str">
        <f>'[1]Hoàng Thị nguyệt 2-21'!F9</f>
        <v>Hoàng Thị Nguyệt</v>
      </c>
      <c r="C21" s="54" t="str">
        <f>'[1]Hoàng Thị nguyệt 2-21'!C12:E12</f>
        <v>001198007175</v>
      </c>
      <c r="D21" s="54" t="str">
        <f>'[1]Hoàng Thị nguyệt 2-21'!C10</f>
        <v>Nghĩa Hảo - Phú Nghĩa - TP Hà Nội</v>
      </c>
      <c r="E21" s="54" t="str">
        <f>'[1]Hoàng Thị nguyệt 2-21'!C24</f>
        <v>Vị trí 1-Quốc Lộ 6 - Thôn Nghĩa Hảo, xã Phú Nghĩa, TP Hà Nội</v>
      </c>
      <c r="F21" s="54">
        <f>'[1]Hoàng Thị nguyệt 2-21'!F19</f>
        <v>2</v>
      </c>
      <c r="G21" s="54">
        <f>'[1]Hoàng Thị nguyệt 2-21'!C19</f>
        <v>21</v>
      </c>
      <c r="H21" s="53">
        <f>'[1]Hoàng Thị nguyệt 2-21'!C20</f>
        <v>69.099999999999994</v>
      </c>
      <c r="I21" s="53">
        <f>'[1]Hoàng Thị nguyệt 2-21'!C22</f>
        <v>24.4</v>
      </c>
      <c r="J21" s="53">
        <f t="shared" ref="J21:J63" si="0">+H21-I21</f>
        <v>44.699999999999996</v>
      </c>
      <c r="K21" s="53">
        <f t="shared" ref="K21:K63" si="1">I21</f>
        <v>24.4</v>
      </c>
      <c r="L21" s="53"/>
      <c r="M21" s="53">
        <f t="shared" ref="M21:M63" si="2">K21</f>
        <v>24.4</v>
      </c>
      <c r="N21" s="76">
        <f>'[1]Hoàng Thị nguyệt 2-21'!H26</f>
        <v>1</v>
      </c>
      <c r="O21" s="51">
        <f>'[1]Hoàng Thị nguyệt 2-21'!H27</f>
        <v>5</v>
      </c>
      <c r="P21" s="51">
        <f>'[1]Hoàng Thị nguyệt 2-21'!H34</f>
        <v>0</v>
      </c>
      <c r="Q21" s="51">
        <f>'[1]Hoàng Thị nguyệt 2-21'!H49</f>
        <v>0</v>
      </c>
      <c r="R21" s="51">
        <f>'[1]Hoàng Thị nguyệt 2-21'!H57</f>
        <v>0</v>
      </c>
      <c r="S21" s="51">
        <f t="shared" ref="S21:S63" si="3">SUM(P21:R21)</f>
        <v>0</v>
      </c>
      <c r="T21" s="75"/>
      <c r="U21" s="18"/>
      <c r="V21" s="18"/>
    </row>
    <row r="22" spans="1:22" ht="87.75" customHeight="1" x14ac:dyDescent="0.25">
      <c r="A22" s="20">
        <v>2</v>
      </c>
      <c r="B22" s="19" t="str">
        <f>'[1]Hoàng Ngọc Cương 2-24'!F9</f>
        <v>Hoàng Ngọc Cương</v>
      </c>
      <c r="C22" s="19" t="str">
        <f>'[1]Hoàng Ngọc Cương 2-24'!C12:E12</f>
        <v>001046002351</v>
      </c>
      <c r="D22" s="19" t="str">
        <f>'[1]Hoàng Ngọc Cương 2-24'!C10</f>
        <v>Nghĩa Hảo - Phú Nghĩa - TP Hà Nội</v>
      </c>
      <c r="E22" s="19" t="str">
        <f>'[1]Hoàng Ngọc Cương 2-24'!C24</f>
        <v>Vị trí 1-Quốc Lộ 6 - Thôn Nghĩa Hảo, xã Phú Nghĩa, TP Hà Nội</v>
      </c>
      <c r="F22" s="19">
        <f>'[1]Hoàng Ngọc Cương 2-24'!F19</f>
        <v>2</v>
      </c>
      <c r="G22" s="19">
        <f>'[1]Hoàng Ngọc Cương 2-24'!C19</f>
        <v>24</v>
      </c>
      <c r="H22" s="18">
        <f>'[1]Hoàng Ngọc Cương 2-24'!C20</f>
        <v>72.400000000000006</v>
      </c>
      <c r="I22" s="18">
        <f>'[1]Hoàng Ngọc Cương 2-24'!C22</f>
        <v>20.3</v>
      </c>
      <c r="J22" s="18">
        <f t="shared" si="0"/>
        <v>52.100000000000009</v>
      </c>
      <c r="K22" s="18">
        <f t="shared" si="1"/>
        <v>20.3</v>
      </c>
      <c r="L22" s="18"/>
      <c r="M22" s="18">
        <f t="shared" si="2"/>
        <v>20.3</v>
      </c>
      <c r="N22" s="74">
        <f>'[1]Hoàng Ngọc Cương 2-24'!H26</f>
        <v>1</v>
      </c>
      <c r="O22" s="17">
        <f>'[1]Hoàng Ngọc Cương 2-24'!H27</f>
        <v>3</v>
      </c>
      <c r="P22" s="17">
        <f>'[1]Hoàng Ngọc Cương 2-24'!H34</f>
        <v>0</v>
      </c>
      <c r="Q22" s="17">
        <f>'[1]Hoàng Ngọc Cương 2-24'!H49</f>
        <v>0</v>
      </c>
      <c r="R22" s="17">
        <f>'[1]Hoàng Ngọc Cương 2-24'!H56</f>
        <v>0</v>
      </c>
      <c r="S22" s="17">
        <f t="shared" si="3"/>
        <v>0</v>
      </c>
      <c r="T22" s="73"/>
      <c r="U22" s="73"/>
      <c r="V22" s="73"/>
    </row>
    <row r="23" spans="1:22" ht="87.75" customHeight="1" x14ac:dyDescent="0.25">
      <c r="A23" s="20">
        <v>3</v>
      </c>
      <c r="B23" s="19" t="str">
        <f>'[1]Chiếm - Nhung - Đức 2-26'!E9</f>
        <v>Đỗ Văn Chiếm - Nguyễn Thị Nhung - Đỗ Hải Đức</v>
      </c>
      <c r="C23" s="19" t="str">
        <f>'[1]Chiếm - Nhung - Đức 2-26'!C12</f>
        <v>001080003055 - 001186001795 - 001206083302</v>
      </c>
      <c r="D23" s="19" t="str">
        <f>'[1]Chiếm - Nhung - Đức 2-26'!C10</f>
        <v>Nghĩa Hảo - Phú Nghĩa - TP Hà Nội</v>
      </c>
      <c r="E23" s="19" t="str">
        <f>'[1]Chiếm - Nhung - Đức 2-26'!C24</f>
        <v>Vị trí 1-Quốc Lộ 6 - Thôn Nghĩa Hảo, xã Phú Nghĩa, TP Hà Nội</v>
      </c>
      <c r="F23" s="19">
        <f>'[1]Chiếm - Nhung - Đức 2-26'!F19</f>
        <v>2</v>
      </c>
      <c r="G23" s="19">
        <f>'[1]Chiếm - Nhung - Đức 2-26'!C19</f>
        <v>32</v>
      </c>
      <c r="H23" s="18">
        <f>'[1]Chiếm - Nhung - Đức 2-26'!C20</f>
        <v>177</v>
      </c>
      <c r="I23" s="18">
        <f>'[1]Chiếm - Nhung - Đức 2-26'!C22</f>
        <v>63.6</v>
      </c>
      <c r="J23" s="18">
        <f t="shared" si="0"/>
        <v>113.4</v>
      </c>
      <c r="K23" s="18">
        <f t="shared" si="1"/>
        <v>63.6</v>
      </c>
      <c r="L23" s="18"/>
      <c r="M23" s="18">
        <f t="shared" si="2"/>
        <v>63.6</v>
      </c>
      <c r="N23" s="74">
        <f>'[1]Chiếm - Nhung - Đức 2-26'!H26</f>
        <v>1</v>
      </c>
      <c r="O23" s="17">
        <f>'[1]Chiếm - Nhung - Đức 2-26'!H27</f>
        <v>8</v>
      </c>
      <c r="P23" s="17">
        <f>'[1]Chiếm - Nhung - Đức 2-26'!H34</f>
        <v>0</v>
      </c>
      <c r="Q23" s="17">
        <f>'[1]Chiếm - Nhung - Đức 2-26'!H49</f>
        <v>0</v>
      </c>
      <c r="R23" s="17">
        <f>'[1]Chiếm - Nhung - Đức 2-26'!H55</f>
        <v>0</v>
      </c>
      <c r="S23" s="17">
        <f t="shared" si="3"/>
        <v>0</v>
      </c>
      <c r="T23" s="73"/>
      <c r="U23" s="73"/>
      <c r="V23" s="73"/>
    </row>
    <row r="24" spans="1:22" ht="87.75" customHeight="1" x14ac:dyDescent="0.25">
      <c r="A24" s="20">
        <v>4</v>
      </c>
      <c r="B24" s="19" t="str">
        <f>'[1]Nguyễn Đình Binh 2-35'!E9</f>
        <v>Nguyễn Đình Binh - Trịnh Thị An</v>
      </c>
      <c r="C24" s="19" t="str">
        <f>'[1]Nguyễn Đình Binh 2-35'!C12</f>
        <v>001062049020</v>
      </c>
      <c r="D24" s="19" t="str">
        <f>'[1]Nguyễn Đình Binh 2-35'!C10</f>
        <v>Nghĩa Hảo - Phú Nghĩa - TP Hà Nội</v>
      </c>
      <c r="E24" s="19" t="str">
        <f>'[1]Nguyễn Đình Binh 2-35'!C24</f>
        <v>Vị trí 1-Quốc Lộ 6 - Thôn Nghĩa Hảo, xã Phú Nghĩa, TP Hà Nội</v>
      </c>
      <c r="F24" s="19">
        <f>'[1]Nguyễn Đình Binh 2-35'!F19</f>
        <v>2</v>
      </c>
      <c r="G24" s="19">
        <f>'[1]Nguyễn Đình Binh 2-35'!C19</f>
        <v>35</v>
      </c>
      <c r="H24" s="18">
        <f>'[1]Nguyễn Đình Binh 2-35'!C20</f>
        <v>372.8</v>
      </c>
      <c r="I24" s="18">
        <f>'[1]Nguyễn Đình Binh 2-35'!C22</f>
        <v>37.200000000000003</v>
      </c>
      <c r="J24" s="18">
        <f t="shared" si="0"/>
        <v>335.6</v>
      </c>
      <c r="K24" s="18">
        <f t="shared" si="1"/>
        <v>37.200000000000003</v>
      </c>
      <c r="L24" s="18"/>
      <c r="M24" s="18">
        <f t="shared" si="2"/>
        <v>37.200000000000003</v>
      </c>
      <c r="N24" s="74">
        <f>'[1]Nguyễn Đình Binh 2-35'!H26</f>
        <v>1</v>
      </c>
      <c r="O24" s="17">
        <f>'[1]Nguyễn Đình Binh 2-35'!H27</f>
        <v>8</v>
      </c>
      <c r="P24" s="17">
        <f>'[1]Nguyễn Đình Binh 2-35'!H34</f>
        <v>0</v>
      </c>
      <c r="Q24" s="17">
        <f>'[1]Nguyễn Đình Binh 2-35'!H49</f>
        <v>0</v>
      </c>
      <c r="R24" s="17">
        <f>'[1]Nguyễn Đình Binh 2-35'!H55</f>
        <v>0</v>
      </c>
      <c r="S24" s="17">
        <f t="shared" si="3"/>
        <v>0</v>
      </c>
      <c r="T24" s="73"/>
      <c r="U24" s="73"/>
      <c r="V24" s="73"/>
    </row>
    <row r="25" spans="1:22" s="12" customFormat="1" ht="75" x14ac:dyDescent="0.25">
      <c r="A25" s="20">
        <f>A24+1</f>
        <v>5</v>
      </c>
      <c r="B25" s="19" t="str">
        <f>'[1]Nguyễn Hữu Đĩnh 3-15'!F9</f>
        <v>Nguyễn Hữu Đĩnh</v>
      </c>
      <c r="C25" s="19" t="str">
        <f>'[1]Nguyễn Hữu Đĩnh 3-15'!C12:E12</f>
        <v>001055022918</v>
      </c>
      <c r="D25" s="19" t="str">
        <f>'[1]Nguyễn Đình Binh 2-35'!C11</f>
        <v>Nghĩa Hảo - Phú Nghĩa - TP Hà Nội</v>
      </c>
      <c r="E25" s="19" t="str">
        <f>'[1]Nguyễn Hữu Đĩnh 3-15'!C24</f>
        <v>Vị trí 1-Quốc Lộ 6 - Thôn Nghĩa Hảo, xã Phú Nghĩa, TP Hà Nội</v>
      </c>
      <c r="F25" s="16">
        <f>'[1]Nguyễn Hữu Đĩnh 3-15'!F19</f>
        <v>3</v>
      </c>
      <c r="G25" s="16">
        <f>'[1]Nguyễn Hữu Đĩnh 3-15'!C19</f>
        <v>15</v>
      </c>
      <c r="H25" s="18">
        <f>'[1]Nguyễn Hữu Đĩnh 3-15'!C20</f>
        <v>142</v>
      </c>
      <c r="I25" s="18">
        <f>'[1]Nguyễn Hữu Đĩnh 3-15'!C22</f>
        <v>23.2</v>
      </c>
      <c r="J25" s="18">
        <f t="shared" si="0"/>
        <v>118.8</v>
      </c>
      <c r="K25" s="18">
        <f t="shared" si="1"/>
        <v>23.2</v>
      </c>
      <c r="L25" s="18"/>
      <c r="M25" s="18">
        <f t="shared" si="2"/>
        <v>23.2</v>
      </c>
      <c r="N25" s="17">
        <f>'[1]Nguyễn Hữu Đĩnh 3-15'!H26</f>
        <v>1</v>
      </c>
      <c r="O25" s="16">
        <f>'[1]Nguyễn Hữu Đĩnh 3-15'!H27</f>
        <v>1</v>
      </c>
      <c r="P25" s="17">
        <f>'[1]Nguyễn Hữu Đĩnh 3-15'!H34</f>
        <v>0</v>
      </c>
      <c r="Q25" s="16">
        <f>'[1]Nguyễn Hữu Đĩnh 3-15'!H49</f>
        <v>0</v>
      </c>
      <c r="R25" s="16">
        <f>'[1]Nguyễn Hữu Đĩnh 3-15'!H54</f>
        <v>0</v>
      </c>
      <c r="S25" s="17">
        <f t="shared" si="3"/>
        <v>0</v>
      </c>
      <c r="T25" s="14"/>
      <c r="U25" s="13"/>
    </row>
    <row r="26" spans="1:22" s="12" customFormat="1" ht="75" x14ac:dyDescent="0.25">
      <c r="A26" s="20">
        <f>A25+1</f>
        <v>6</v>
      </c>
      <c r="B26" s="19" t="str">
        <f>'[1]Nguyễn Thị Thùy 3-10'!F9</f>
        <v>Nguyễn Thị Thùy</v>
      </c>
      <c r="C26" s="19" t="str">
        <f>'[1]Nguyễn Thị Thùy 3-10'!C12:E12</f>
        <v>001186020202</v>
      </c>
      <c r="D26" s="19" t="str">
        <f>'[1]Nguyễn Thị Thùy 3-10'!C11</f>
        <v>Từ Thuận - Phú Xuyên</v>
      </c>
      <c r="E26" s="19" t="str">
        <f>'[1]Nguyễn Thị Thùy 3-10'!C24</f>
        <v>Vị trí 1- Quốc Lộ 6 - Thôn Nghĩa Hảo, xã Phú Nghĩa, TP Hà Nội</v>
      </c>
      <c r="F26" s="16">
        <f>'[1]Nguyễn Thị Thùy 3-10'!F19</f>
        <v>3</v>
      </c>
      <c r="G26" s="16">
        <f>'[1]Nguyễn Thị Thùy 3-10'!C19</f>
        <v>10</v>
      </c>
      <c r="H26" s="18">
        <f>'[1]Nguyễn Thị Thùy 3-10'!C20</f>
        <v>156.5</v>
      </c>
      <c r="I26" s="18">
        <f>'[1]Nguyễn Thị Thùy 3-10'!C22</f>
        <v>36.4</v>
      </c>
      <c r="J26" s="18">
        <f t="shared" si="0"/>
        <v>120.1</v>
      </c>
      <c r="K26" s="18">
        <f t="shared" si="1"/>
        <v>36.4</v>
      </c>
      <c r="L26" s="18"/>
      <c r="M26" s="18">
        <f t="shared" si="2"/>
        <v>36.4</v>
      </c>
      <c r="N26" s="17">
        <f>'[1]Nguyễn Thị Thùy 3-10'!H26</f>
        <v>1</v>
      </c>
      <c r="O26" s="16">
        <f>'[1]Nguyễn Thị Thùy 3-10'!H27</f>
        <v>2</v>
      </c>
      <c r="P26" s="17">
        <f>'[1]Nguyễn Thị Thùy 3-10'!H34</f>
        <v>0</v>
      </c>
      <c r="Q26" s="16">
        <f>'[1]Nguyễn Thị Thùy 3-10'!H49</f>
        <v>0</v>
      </c>
      <c r="R26" s="16">
        <f>'[1]Nguyễn Thị Thùy 3-10'!H55</f>
        <v>0</v>
      </c>
      <c r="S26" s="17">
        <f t="shared" si="3"/>
        <v>0</v>
      </c>
      <c r="T26" s="14" t="e">
        <f>#REF!</f>
        <v>#REF!</v>
      </c>
      <c r="U26" s="13" t="s">
        <v>18</v>
      </c>
      <c r="V26" s="12" t="e">
        <f>#REF!</f>
        <v>#REF!</v>
      </c>
    </row>
    <row r="27" spans="1:22" s="12" customFormat="1" ht="75" x14ac:dyDescent="0.25">
      <c r="A27" s="20">
        <v>7</v>
      </c>
      <c r="B27" s="19" t="str">
        <f>'[1]Phan Ngọc Chội 3-4'!F9</f>
        <v>Phan Ngọc Chội - Đỗ Thị Chiến</v>
      </c>
      <c r="C27" s="19" t="str">
        <f>'[1]Phan Ngọc Chội 3-4'!C12:E12</f>
        <v>001069000768</v>
      </c>
      <c r="D27" s="19" t="str">
        <f>'[1]Phan Ngọc Chội 3-4'!C10</f>
        <v>Lũng Vị - Phú Nghĩa</v>
      </c>
      <c r="E27" s="19" t="str">
        <f>'[1]Phan Ngọc Chội 3-4'!C24</f>
        <v>Vị trí 1- Quốc Lộ 6 - Thôn Nghĩa Hảo, xã Phú Nghĩa, TP Hà Nội</v>
      </c>
      <c r="F27" s="16">
        <f>'[1]Phan Ngọc Chội 3-4'!F19</f>
        <v>3</v>
      </c>
      <c r="G27" s="16">
        <f>'[1]Phan Ngọc Chội 3-4'!C19</f>
        <v>4</v>
      </c>
      <c r="H27" s="18">
        <f>'[1]Phan Ngọc Chội 3-4'!C20</f>
        <v>236.8</v>
      </c>
      <c r="I27" s="18">
        <f>'[1]Phan Ngọc Chội 3-4'!C22</f>
        <v>50</v>
      </c>
      <c r="J27" s="18">
        <f t="shared" si="0"/>
        <v>186.8</v>
      </c>
      <c r="K27" s="18">
        <f t="shared" si="1"/>
        <v>50</v>
      </c>
      <c r="L27" s="18"/>
      <c r="M27" s="18">
        <f t="shared" si="2"/>
        <v>50</v>
      </c>
      <c r="N27" s="17">
        <f>'[1]Phan Ngọc Chội 3-4'!H26</f>
        <v>1</v>
      </c>
      <c r="O27" s="16">
        <f>'[1]Phan Ngọc Chội 3-4'!H27</f>
        <v>5</v>
      </c>
      <c r="P27" s="17">
        <f>'[1]Phan Ngọc Chội 3-4'!H34</f>
        <v>0</v>
      </c>
      <c r="Q27" s="16">
        <f>'[1]Phan Ngọc Chội 3-4'!H49</f>
        <v>0</v>
      </c>
      <c r="R27" s="16">
        <f>'[1]Phan Ngọc Chội 3-4'!H54</f>
        <v>0</v>
      </c>
      <c r="S27" s="17">
        <f t="shared" si="3"/>
        <v>0</v>
      </c>
      <c r="T27" s="14"/>
      <c r="U27" s="13"/>
    </row>
    <row r="28" spans="1:22" s="12" customFormat="1" ht="75" x14ac:dyDescent="0.25">
      <c r="A28" s="20">
        <v>8</v>
      </c>
      <c r="B28" s="19" t="str">
        <f>'[1]Hoàng Thị Hương 4-49'!E9</f>
        <v>Hoàng Thị Hương</v>
      </c>
      <c r="C28" s="19" t="str">
        <f>'[1]Hoàng Thị Hương 4-49'!C12</f>
        <v>001188206627</v>
      </c>
      <c r="D28" s="19" t="str">
        <f>'[1]Hoàng Thị Hương 4-49'!C10</f>
        <v>Nghĩa Hảo - Phú Nghĩa - TP Hà Nội</v>
      </c>
      <c r="E28" s="19" t="str">
        <f>'[1]Hoàng Thị Hương 4-49'!C24</f>
        <v>Vị trí 1- Quốc Lộ 6 - Thôn Nghĩa Hảo, xã Phú Nghĩa, TP Hà Nội</v>
      </c>
      <c r="F28" s="16">
        <f>'[1]Hoàng Thị Hương 4-49'!F19</f>
        <v>4</v>
      </c>
      <c r="G28" s="16">
        <f>'[1]Hoàng Thị Hương 4-49'!C19</f>
        <v>49</v>
      </c>
      <c r="H28" s="18">
        <f>'[1]Hoàng Thị Hương 4-49'!C20</f>
        <v>178.8</v>
      </c>
      <c r="I28" s="18">
        <f>'[1]Hoàng Thị Hương 4-49'!C22</f>
        <v>36.9</v>
      </c>
      <c r="J28" s="18">
        <f t="shared" si="0"/>
        <v>141.9</v>
      </c>
      <c r="K28" s="18">
        <f t="shared" si="1"/>
        <v>36.9</v>
      </c>
      <c r="L28" s="18"/>
      <c r="M28" s="18">
        <f t="shared" si="2"/>
        <v>36.9</v>
      </c>
      <c r="N28" s="17">
        <f>'[1]Hoàng Thị Hương 4-49'!H26</f>
        <v>1</v>
      </c>
      <c r="O28" s="16">
        <f>'[1]Hoàng Thị Hương 4-49'!H27</f>
        <v>2</v>
      </c>
      <c r="P28" s="17">
        <f>'[1]Hoàng Thị Hương 4-49'!H34</f>
        <v>0</v>
      </c>
      <c r="Q28" s="16">
        <f>'[1]Hoàng Thị Hương 4-49'!H49</f>
        <v>0</v>
      </c>
      <c r="R28" s="16">
        <f>'[1]Hoàng Thị Hương 4-49'!H55</f>
        <v>0</v>
      </c>
      <c r="S28" s="17">
        <f t="shared" si="3"/>
        <v>0</v>
      </c>
      <c r="T28" s="14"/>
      <c r="U28" s="13"/>
    </row>
    <row r="29" spans="1:22" s="12" customFormat="1" ht="75" x14ac:dyDescent="0.25">
      <c r="A29" s="20">
        <v>9</v>
      </c>
      <c r="B29" s="19" t="str">
        <f>'[1]Hoàng Duy Hoài 4-50 '!E9</f>
        <v>Hoàng Duy Hoài - Đỗ Thị Nhạn</v>
      </c>
      <c r="C29" s="19" t="str">
        <f>'[1]Hoàng Duy Hoài 4-50 '!C12</f>
        <v>001054024936</v>
      </c>
      <c r="D29" s="71" t="str">
        <f>'[1]Hoàng Duy Hoài 4-50 '!C10</f>
        <v>Nghĩa Hảo - Phú Nghĩa - TP Hà Nội</v>
      </c>
      <c r="E29" s="19" t="str">
        <f>'[1]Hoàng Duy Hoài 4-50 '!C24</f>
        <v>Vị trí 1- Quốc Lộ 6 - Thôn Nghĩa Hảo, xã Phú Nghĩa, TP Hà Nội</v>
      </c>
      <c r="F29" s="16">
        <f>'[1]Hoàng Duy Hoài 4-50 '!F19</f>
        <v>4</v>
      </c>
      <c r="G29" s="16">
        <f>'[1]Hoàng Duy Hoài 4-50 '!C19</f>
        <v>50</v>
      </c>
      <c r="H29" s="18">
        <f>'[1]Hoàng Duy Hoài 4-50 '!C20</f>
        <v>371.8</v>
      </c>
      <c r="I29" s="18">
        <f>'[1]Hoàng Duy Hoài 4-50 '!C22</f>
        <v>73.2</v>
      </c>
      <c r="J29" s="18">
        <f t="shared" si="0"/>
        <v>298.60000000000002</v>
      </c>
      <c r="K29" s="18">
        <f t="shared" si="1"/>
        <v>73.2</v>
      </c>
      <c r="L29" s="18"/>
      <c r="M29" s="18">
        <f t="shared" si="2"/>
        <v>73.2</v>
      </c>
      <c r="N29" s="17">
        <f>'[1]Hoàng Duy Hoài 4-50 '!H26</f>
        <v>1</v>
      </c>
      <c r="O29" s="16">
        <f>'[1]Hoàng Duy Hoài 4-50 '!H27</f>
        <v>6</v>
      </c>
      <c r="P29" s="17">
        <f>'[1]Hoàng Duy Hoài 4-50 '!H34</f>
        <v>0</v>
      </c>
      <c r="Q29" s="17">
        <f>'[1]Hoàng Duy Hoài 4-50 '!H49</f>
        <v>0</v>
      </c>
      <c r="R29" s="17">
        <f>'[1]Hoàng Duy Hoài 4-50 '!H55</f>
        <v>0</v>
      </c>
      <c r="S29" s="17">
        <f t="shared" si="3"/>
        <v>0</v>
      </c>
      <c r="T29" s="72"/>
      <c r="U29" s="13"/>
    </row>
    <row r="30" spans="1:22" s="12" customFormat="1" ht="75" x14ac:dyDescent="0.25">
      <c r="A30" s="20">
        <v>10</v>
      </c>
      <c r="B30" s="19" t="str">
        <f>'[1]Nguyễn Thị Hương 2-2'!E9</f>
        <v>Nguyễn Thị Hương</v>
      </c>
      <c r="C30" s="19" t="str">
        <f>'[1]Nguyễn Thị Hương 2-2'!C12</f>
        <v>001183029250</v>
      </c>
      <c r="D30" s="71" t="str">
        <f>'[1]Nguyễn Thị Hương 2-2'!C10</f>
        <v>Khê Than - Phú Nghĩa - TP Hà Nội</v>
      </c>
      <c r="E30" s="19" t="str">
        <f>'[1]Nguyễn Thị Hương 2-2'!C24</f>
        <v>Vị trí 1- Quốc Lộ 6 - Thôn Nghĩa Hảo, xã Phú Nghĩa, TP Hà Nội</v>
      </c>
      <c r="F30" s="16">
        <f>'[1]Nguyễn Thị Hương 2-2'!F19</f>
        <v>2</v>
      </c>
      <c r="G30" s="16">
        <f>'[1]Nguyễn Thị Hương 2-2'!C19</f>
        <v>2</v>
      </c>
      <c r="H30" s="18">
        <f>'[1]Nguyễn Thị Hương 2-2'!C20</f>
        <v>77.900000000000006</v>
      </c>
      <c r="I30" s="18">
        <f>'[1]Nguyễn Thị Hương 2-2'!C22</f>
        <v>20</v>
      </c>
      <c r="J30" s="18">
        <f t="shared" si="0"/>
        <v>57.900000000000006</v>
      </c>
      <c r="K30" s="18">
        <f t="shared" si="1"/>
        <v>20</v>
      </c>
      <c r="L30" s="18"/>
      <c r="M30" s="18">
        <f t="shared" si="2"/>
        <v>20</v>
      </c>
      <c r="N30" s="17">
        <f>'[1]Nguyễn Thị Hương 2-2'!H26</f>
        <v>1</v>
      </c>
      <c r="O30" s="16">
        <f>'[1]Nguyễn Thị Hương 2-2'!H27</f>
        <v>5</v>
      </c>
      <c r="P30" s="17">
        <f>'[1]Nguyễn Thị Hương 2-2'!H34</f>
        <v>0</v>
      </c>
      <c r="Q30" s="16">
        <f>'[1]Nguyễn Thị Hương 2-2'!H49</f>
        <v>0</v>
      </c>
      <c r="R30" s="16">
        <f>'[1]Nguyễn Thị Hương 2-2'!H55</f>
        <v>0</v>
      </c>
      <c r="S30" s="17">
        <f t="shared" si="3"/>
        <v>0</v>
      </c>
      <c r="T30" s="14"/>
      <c r="U30" s="13"/>
    </row>
    <row r="31" spans="1:22" s="12" customFormat="1" ht="75" x14ac:dyDescent="0.25">
      <c r="A31" s="20">
        <v>11</v>
      </c>
      <c r="B31" s="19" t="str">
        <f>'[1]Nguyễn Hữu Sĩ 1-4'!E9</f>
        <v>Nguyễn Hữu Sĩ</v>
      </c>
      <c r="C31" s="19" t="str">
        <f>'[1]Nguyễn Hữu Sĩ 1-4'!C12</f>
        <v>001066040322</v>
      </c>
      <c r="D31" s="19" t="str">
        <f>'[1]Nguyễn Hữu Sĩ 1-4'!C10</f>
        <v>Phù Yên - Phú Nghĩa - TP Hà Nội</v>
      </c>
      <c r="E31" s="19" t="str">
        <f>'[1]Nguyễn Hữu Sĩ 1-4'!C24</f>
        <v>Vị trí 1- Quốc Lộ 6 - Thôn Nghĩa Hảo, xã Phú Nghĩa, TP Hà Nội</v>
      </c>
      <c r="F31" s="16">
        <f>'[1]Nguyễn Hữu Sĩ 1-4'!F19</f>
        <v>1</v>
      </c>
      <c r="G31" s="16">
        <f>'[1]Nguyễn Hữu Sĩ 1-4'!C19</f>
        <v>4</v>
      </c>
      <c r="H31" s="18">
        <f>'[1]Nguyễn Hữu Sĩ 1-4'!C20</f>
        <v>132.30000000000001</v>
      </c>
      <c r="I31" s="18">
        <f>'[1]Nguyễn Hữu Sĩ 1-4'!C22</f>
        <v>14.2</v>
      </c>
      <c r="J31" s="18">
        <f t="shared" si="0"/>
        <v>118.10000000000001</v>
      </c>
      <c r="K31" s="18">
        <f t="shared" si="1"/>
        <v>14.2</v>
      </c>
      <c r="L31" s="18"/>
      <c r="M31" s="18">
        <f t="shared" si="2"/>
        <v>14.2</v>
      </c>
      <c r="N31" s="17">
        <f>'[1]Nguyễn Hữu Sĩ 1-4'!H26</f>
        <v>1</v>
      </c>
      <c r="O31" s="16">
        <f>'[1]Nguyễn Hữu Sĩ 1-4'!H27</f>
        <v>2</v>
      </c>
      <c r="P31" s="17">
        <f>'[1]Nguyễn Hữu Sĩ 1-4'!H34</f>
        <v>0</v>
      </c>
      <c r="Q31" s="17">
        <f>'[1]Nguyễn Hữu Sĩ 1-4'!H49</f>
        <v>0</v>
      </c>
      <c r="R31" s="17">
        <f>'[1]Nguyễn Hữu Sĩ 1-4'!H53</f>
        <v>0</v>
      </c>
      <c r="S31" s="17">
        <f t="shared" si="3"/>
        <v>0</v>
      </c>
      <c r="T31" s="14"/>
      <c r="U31" s="13"/>
    </row>
    <row r="32" spans="1:22" s="12" customFormat="1" ht="75" x14ac:dyDescent="0.25">
      <c r="A32" s="20">
        <v>12</v>
      </c>
      <c r="B32" s="19" t="str">
        <f>'[1]Nguyễn Xuân Hoàn 2-4'!E9</f>
        <v>Nguyễn Xuân Hoàn</v>
      </c>
      <c r="C32" s="19" t="str">
        <f>'[1]Nguyễn Xuân Hoàn 2-4'!C12</f>
        <v>001040010501</v>
      </c>
      <c r="D32" s="19" t="str">
        <f>'[1]Nguyễn Xuân Hoàn 2-4'!C10</f>
        <v>Khê Than - Phú Nghĩa - TP Hà Nội</v>
      </c>
      <c r="E32" s="19" t="str">
        <f>'[1]Nguyễn Xuân Hoàn 2-4'!C24</f>
        <v>Vị trí 1- Quốc Lộ 6 - Thôn Nghĩa Hảo, xã Phú Nghĩa, TP Hà Nội</v>
      </c>
      <c r="F32" s="16">
        <f>'[1]Nguyễn Xuân Hoàn 2-4'!F19</f>
        <v>2</v>
      </c>
      <c r="G32" s="16">
        <f>'[1]Nguyễn Xuân Hoàn 2-4'!C19</f>
        <v>4</v>
      </c>
      <c r="H32" s="18">
        <f>'[1]Nguyễn Xuân Hoàn 2-4'!C20</f>
        <v>195.8</v>
      </c>
      <c r="I32" s="18">
        <f>'[1]Nguyễn Xuân Hoàn 2-4'!C22</f>
        <v>43.1</v>
      </c>
      <c r="J32" s="18">
        <f t="shared" si="0"/>
        <v>152.70000000000002</v>
      </c>
      <c r="K32" s="18">
        <f t="shared" si="1"/>
        <v>43.1</v>
      </c>
      <c r="L32" s="18"/>
      <c r="M32" s="18">
        <f t="shared" si="2"/>
        <v>43.1</v>
      </c>
      <c r="N32" s="17">
        <f>'[1]Nguyễn Xuân Hoàn 2-4'!H26</f>
        <v>1</v>
      </c>
      <c r="O32" s="16">
        <f>'[1]Nguyễn Xuân Hoàn 2-4'!H27</f>
        <v>4</v>
      </c>
      <c r="P32" s="17">
        <f>'[1]Nguyễn Xuân Hoàn 2-4'!H34</f>
        <v>0</v>
      </c>
      <c r="Q32" s="16">
        <f>'[1]Nguyễn Xuân Hoàn 2-4'!H49</f>
        <v>0</v>
      </c>
      <c r="R32" s="16">
        <f>'[1]Nguyễn Xuân Hoàn 2-4'!H53</f>
        <v>0</v>
      </c>
      <c r="S32" s="17">
        <f t="shared" si="3"/>
        <v>0</v>
      </c>
      <c r="T32" s="14"/>
      <c r="U32" s="13"/>
    </row>
    <row r="33" spans="1:21" s="12" customFormat="1" ht="75" x14ac:dyDescent="0.25">
      <c r="A33" s="20" t="s">
        <v>17</v>
      </c>
      <c r="B33" s="19" t="str">
        <f>'[1]Nguyễn Đình Thê 2-3'!E9</f>
        <v>Nguyễn Đình Thê</v>
      </c>
      <c r="C33" s="19" t="str">
        <f>'[1]Nguyễn Đình Thê 2-3'!C12</f>
        <v>001068035540</v>
      </c>
      <c r="D33" s="19" t="str">
        <f>'[1]Nguyễn Đình Thê 2-3'!C10</f>
        <v>Khê Than - Phú Nghĩa - TP Hà Nội</v>
      </c>
      <c r="E33" s="19" t="str">
        <f>'[1]Nguyễn Đình Thê 2-3'!C24</f>
        <v>Vị trí 1- Quốc Lộ 6 - Thôn Nghĩa Hảo, xã Phú Nghĩa, TP Hà Nội</v>
      </c>
      <c r="F33" s="16">
        <f>'[1]Nguyễn Đình Thê 2-3'!F19</f>
        <v>2</v>
      </c>
      <c r="G33" s="16">
        <f>'[1]Nguyễn Đình Thê 2-3'!C19</f>
        <v>3</v>
      </c>
      <c r="H33" s="18">
        <f>'[1]Nguyễn Đình Thê 2-3'!C20</f>
        <v>95.7</v>
      </c>
      <c r="I33" s="18">
        <f>'[1]Nguyễn Đình Thê 2-3'!C22</f>
        <v>36.700000000000003</v>
      </c>
      <c r="J33" s="18">
        <f t="shared" si="0"/>
        <v>59</v>
      </c>
      <c r="K33" s="18">
        <f t="shared" si="1"/>
        <v>36.700000000000003</v>
      </c>
      <c r="L33" s="18"/>
      <c r="M33" s="18">
        <f t="shared" si="2"/>
        <v>36.700000000000003</v>
      </c>
      <c r="N33" s="17">
        <f>'[1]Nguyễn Đình Thê 2-3'!F19</f>
        <v>2</v>
      </c>
      <c r="O33" s="16">
        <f>'[1]Nguyễn Đình Thê 2-3'!C19</f>
        <v>3</v>
      </c>
      <c r="P33" s="17">
        <f>'[1]Nguyễn Đình Thê 2-3'!H34</f>
        <v>0</v>
      </c>
      <c r="Q33" s="16">
        <f>'[1]Nguyễn Đình Thê 2-3'!H49</f>
        <v>0</v>
      </c>
      <c r="R33" s="16">
        <f>'[1]Nguyễn Đình Thê 2-3'!H53</f>
        <v>0</v>
      </c>
      <c r="S33" s="17">
        <f t="shared" si="3"/>
        <v>0</v>
      </c>
      <c r="T33" s="14"/>
      <c r="U33" s="13"/>
    </row>
    <row r="34" spans="1:21" s="12" customFormat="1" ht="75" x14ac:dyDescent="0.25">
      <c r="A34" s="20">
        <v>14</v>
      </c>
      <c r="B34" s="19" t="str">
        <f>'[1]Phạm Thị Tư 4-51'!E9</f>
        <v>Phạm Thị Tư</v>
      </c>
      <c r="C34" s="19" t="str">
        <f>'[1]Phạm Thị Tư 4-51'!C12</f>
        <v>001167007458</v>
      </c>
      <c r="D34" s="19" t="str">
        <f>'[1]Phạm Thị Tư 4-51'!C10</f>
        <v>Đồng Trữ - Phú Nghĩa - TP Hà Nội</v>
      </c>
      <c r="E34" s="19" t="str">
        <f>'[1]Phạm Thị Tư 4-51'!C24</f>
        <v>Vị trí 1- Quốc Lộ 6 - Thôn Nghĩa Hảo, xã Phú Nghĩa, TP Hà Nội</v>
      </c>
      <c r="F34" s="16">
        <f>'[1]Phạm Thị Tư 4-51'!F19</f>
        <v>4</v>
      </c>
      <c r="G34" s="16">
        <f>'[1]Phạm Thị Tư 4-51'!C19</f>
        <v>51</v>
      </c>
      <c r="H34" s="18">
        <f>'[1]Phạm Thị Tư 4-51'!C20</f>
        <v>135.69999999999999</v>
      </c>
      <c r="I34" s="18">
        <f>'[1]Phạm Thị Tư 4-51'!C22</f>
        <v>20.6</v>
      </c>
      <c r="J34" s="18">
        <f t="shared" si="0"/>
        <v>115.1</v>
      </c>
      <c r="K34" s="18">
        <f t="shared" si="1"/>
        <v>20.6</v>
      </c>
      <c r="L34" s="18"/>
      <c r="M34" s="18">
        <f t="shared" si="2"/>
        <v>20.6</v>
      </c>
      <c r="N34" s="17">
        <f>'[1]Phạm Thị Tư 4-51'!F19</f>
        <v>4</v>
      </c>
      <c r="O34" s="16">
        <f>'[1]Phạm Thị Tư 4-51'!C19</f>
        <v>51</v>
      </c>
      <c r="P34" s="17">
        <f>'[1]Phạm Thị Tư 4-51'!H34</f>
        <v>0</v>
      </c>
      <c r="Q34" s="16">
        <f>'[1]Phạm Thị Tư 4-51'!H49</f>
        <v>0</v>
      </c>
      <c r="R34" s="16">
        <f>'[1]Phạm Thị Tư 4-51'!H53</f>
        <v>0</v>
      </c>
      <c r="S34" s="17">
        <f t="shared" si="3"/>
        <v>0</v>
      </c>
      <c r="T34" s="14"/>
      <c r="U34" s="13"/>
    </row>
    <row r="35" spans="1:21" s="12" customFormat="1" ht="75" x14ac:dyDescent="0.25">
      <c r="A35" s="20">
        <v>15</v>
      </c>
      <c r="B35" s="19" t="str">
        <f>'[1]Nguyễn Xuân Hậu 1-2'!E9</f>
        <v>Nguyễn Xuân Hậu</v>
      </c>
      <c r="C35" s="19" t="str">
        <f>'[1]Nguyễn Xuân Hậu 1-2'!C12</f>
        <v>001167007458</v>
      </c>
      <c r="D35" s="19" t="str">
        <f>'[1]Nguyễn Xuân Hậu 1-2'!C10</f>
        <v>Khê Than - Phú Nghĩa - TP Hà Nội</v>
      </c>
      <c r="E35" s="19" t="str">
        <f>'[1]Nguyễn Xuân Hậu 1-2'!C24</f>
        <v>Vị trí 1- Quốc Lộ 6 - Thôn Nghĩa Hảo, xã Phú Nghĩa, TP Hà Nội</v>
      </c>
      <c r="F35" s="16">
        <f>'[1]Nguyễn Xuân Hậu 1-2'!F19</f>
        <v>1</v>
      </c>
      <c r="G35" s="16">
        <f>'[1]Nguyễn Xuân Hậu 1-2'!C19</f>
        <v>2</v>
      </c>
      <c r="H35" s="18">
        <f>'[1]Nguyễn Xuân Hậu 1-2'!C20</f>
        <v>735.8</v>
      </c>
      <c r="I35" s="18">
        <f>'[1]Nguyễn Xuân Hậu 1-2'!C22</f>
        <v>22.9</v>
      </c>
      <c r="J35" s="18">
        <f t="shared" si="0"/>
        <v>712.9</v>
      </c>
      <c r="K35" s="18">
        <f t="shared" si="1"/>
        <v>22.9</v>
      </c>
      <c r="L35" s="18"/>
      <c r="M35" s="18">
        <f t="shared" si="2"/>
        <v>22.9</v>
      </c>
      <c r="N35" s="17">
        <f>'[1]Nguyễn Xuân Hậu 1-2'!F19</f>
        <v>1</v>
      </c>
      <c r="O35" s="16">
        <f>'[1]Nguyễn Xuân Hậu 1-2'!C19</f>
        <v>2</v>
      </c>
      <c r="P35" s="17">
        <f>'[1]Nguyễn Xuân Hậu 1-2'!H34</f>
        <v>0</v>
      </c>
      <c r="Q35" s="16">
        <f>'[1]Nguyễn Xuân Hậu 1-2'!H49</f>
        <v>0</v>
      </c>
      <c r="R35" s="16">
        <f>'[1]Nguyễn Xuân Hậu 1-2'!H54</f>
        <v>0</v>
      </c>
      <c r="S35" s="17">
        <f t="shared" si="3"/>
        <v>0</v>
      </c>
      <c r="T35" s="14"/>
      <c r="U35" s="13"/>
    </row>
    <row r="36" spans="1:21" s="12" customFormat="1" ht="93.75" x14ac:dyDescent="0.25">
      <c r="A36" s="20">
        <v>16</v>
      </c>
      <c r="B36" s="19" t="str">
        <f>'[1]Nguyễn Xuân Hiền 1-1'!E9</f>
        <v>Nguyễn Xuân Hiền - Lê Thị Hiền - Nguyễn Xuân Đạt - Nguyễn Thị Mai Thương</v>
      </c>
      <c r="C36" s="19" t="str">
        <f>'[1]Nguyễn Xuân Hiền 1-1'!C12</f>
        <v>001063019310 - 001170049064</v>
      </c>
      <c r="D36" s="19" t="str">
        <f>'[1]Nguyễn Xuân Hiền 1-1'!C10</f>
        <v>Khê Than - Phú Nghĩa - TP Hà Nội</v>
      </c>
      <c r="E36" s="19" t="str">
        <f>'[1]Nguyễn Xuân Hiền 1-1'!C24</f>
        <v>Vị trí 1- Quốc Lộ 6 - Thôn Nghĩa Hảo, xã Phú Nghĩa, TP Hà Nội</v>
      </c>
      <c r="F36" s="16">
        <f>'[1]Nguyễn Xuân Hiền 1-1'!F19</f>
        <v>1</v>
      </c>
      <c r="G36" s="16">
        <f>'[1]Nguyễn Xuân Hiền 1-1'!C19</f>
        <v>1</v>
      </c>
      <c r="H36" s="18">
        <f>'[1]Nguyễn Xuân Hiền 1-1'!C20</f>
        <v>3044.6</v>
      </c>
      <c r="I36" s="18">
        <f>'[1]Nguyễn Xuân Hiền 1-1'!C22</f>
        <v>41.1</v>
      </c>
      <c r="J36" s="18">
        <f t="shared" si="0"/>
        <v>3003.5</v>
      </c>
      <c r="K36" s="18">
        <f t="shared" si="1"/>
        <v>41.1</v>
      </c>
      <c r="L36" s="18"/>
      <c r="M36" s="18">
        <f t="shared" si="2"/>
        <v>41.1</v>
      </c>
      <c r="N36" s="17">
        <f>'[1]Nguyễn Xuân Hiền 1-1'!H26</f>
        <v>1</v>
      </c>
      <c r="O36" s="16">
        <f>'[1]Nguyễn Xuân Hiền 1-1'!H27</f>
        <v>6</v>
      </c>
      <c r="P36" s="17">
        <f>'[1]Nguyễn Xuân Hiền 1-1'!H34</f>
        <v>0</v>
      </c>
      <c r="Q36" s="16">
        <f>'[1]Nguyễn Xuân Hiền 1-1'!H49</f>
        <v>0</v>
      </c>
      <c r="R36" s="16">
        <f>'[1]Nguyễn Xuân Hiền 1-1'!H55</f>
        <v>0</v>
      </c>
      <c r="S36" s="17">
        <f t="shared" si="3"/>
        <v>0</v>
      </c>
      <c r="T36" s="14"/>
      <c r="U36" s="13"/>
    </row>
    <row r="37" spans="1:21" s="12" customFormat="1" ht="75" x14ac:dyDescent="0.25">
      <c r="A37" s="20">
        <v>17</v>
      </c>
      <c r="B37" s="19" t="str">
        <f>'[1]Hoàng Gia Báu 11-5'!E9</f>
        <v>Hoàng Gia Báu - Hoàng Thị Nhiên</v>
      </c>
      <c r="C37" s="19" t="str">
        <f>'[1]Hoàng Gia Báu 11-5'!C12</f>
        <v>001085027251 - 001189025153</v>
      </c>
      <c r="D37" s="19" t="str">
        <f>'[1]Hoàng Gia Báu 11-5'!C10</f>
        <v>Nghĩa Hảo - Phú Nghĩa - TP Hà Nội</v>
      </c>
      <c r="E37" s="19" t="str">
        <f>'[1]Hoàng Gia Báu 11-5'!C24</f>
        <v>Vị trí 1- Quốc Lộ 6 - Thôn Nghĩa Hảo, xã Phú Nghĩa, TP Hà Nội</v>
      </c>
      <c r="F37" s="16">
        <f>'[1]Hoàng Gia Báu 11-5'!F19</f>
        <v>11</v>
      </c>
      <c r="G37" s="16">
        <f>'[1]Hoàng Gia Báu 11-5'!C19</f>
        <v>5</v>
      </c>
      <c r="H37" s="18">
        <f>'[1]Hoàng Gia Báu 11-5'!C20</f>
        <v>140.5</v>
      </c>
      <c r="I37" s="18">
        <f>'[1]Hoàng Gia Báu 11-5'!C22</f>
        <v>26.7</v>
      </c>
      <c r="J37" s="18">
        <f t="shared" si="0"/>
        <v>113.8</v>
      </c>
      <c r="K37" s="18">
        <f t="shared" si="1"/>
        <v>26.7</v>
      </c>
      <c r="L37" s="18"/>
      <c r="M37" s="18">
        <f t="shared" si="2"/>
        <v>26.7</v>
      </c>
      <c r="N37" s="17">
        <f>'[1]Hoàng Gia Báu 11-5'!H26</f>
        <v>1</v>
      </c>
      <c r="O37" s="16">
        <f>'[1]Hoàng Gia Báu 11-5'!H27</f>
        <v>4</v>
      </c>
      <c r="P37" s="17">
        <f>'[1]Hoàng Gia Báu 11-5'!H34</f>
        <v>0</v>
      </c>
      <c r="Q37" s="16">
        <f>'[1]Hoàng Gia Báu 11-5'!H49</f>
        <v>0</v>
      </c>
      <c r="R37" s="16">
        <f>'[1]Hoàng Gia Báu 11-5'!H55</f>
        <v>0</v>
      </c>
      <c r="S37" s="17">
        <f t="shared" si="3"/>
        <v>0</v>
      </c>
      <c r="T37" s="14"/>
      <c r="U37" s="13"/>
    </row>
    <row r="38" spans="1:21" s="12" customFormat="1" ht="75" x14ac:dyDescent="0.25">
      <c r="A38" s="20">
        <v>18</v>
      </c>
      <c r="B38" s="19" t="str">
        <f>'[1]Trần Thị Thu Hương 3-3 '!F9</f>
        <v xml:space="preserve">Trần Thị Thu Hương </v>
      </c>
      <c r="C38" s="21" t="str">
        <f>'[1]Trần Thị Thu Hương 3-3 '!C12</f>
        <v>001186010139</v>
      </c>
      <c r="D38" s="19" t="str">
        <f>'[1]Trần Thị Thu Hương 3-3 '!C10</f>
        <v>Phường Từ Liêm - TP Hà Nội</v>
      </c>
      <c r="E38" s="19" t="str">
        <f>'[1]Trần Thị Thu Hương 3-3 '!C24</f>
        <v>Vị trí 1- Quốc Lộ 6 - Thôn Nghĩa Hảo, xã Phú Nghĩa, TP Hà Nội</v>
      </c>
      <c r="F38" s="16">
        <f>'[1]Trần Thị Thu Hương 3-3 '!F19</f>
        <v>3</v>
      </c>
      <c r="G38" s="16">
        <f>'[1]Trần Thị Thu Hương 3-3 '!C19</f>
        <v>3</v>
      </c>
      <c r="H38" s="18">
        <f>'[1]Trần Thị Thu Hương 3-3 '!C20</f>
        <v>197.9</v>
      </c>
      <c r="I38" s="18">
        <f>'[1]Trần Thị Thu Hương 3-3 '!C22</f>
        <v>37.299999999999997</v>
      </c>
      <c r="J38" s="18">
        <f t="shared" si="0"/>
        <v>160.60000000000002</v>
      </c>
      <c r="K38" s="18">
        <f t="shared" si="1"/>
        <v>37.299999999999997</v>
      </c>
      <c r="L38" s="18"/>
      <c r="M38" s="18">
        <f t="shared" si="2"/>
        <v>37.299999999999997</v>
      </c>
      <c r="N38" s="17">
        <f>'[1]Trần Thị Thu Hương 3-3 '!H26</f>
        <v>1</v>
      </c>
      <c r="O38" s="16">
        <f>'[1]Trần Thị Thu Hương 3-3 '!H27</f>
        <v>2</v>
      </c>
      <c r="P38" s="17">
        <f>'[1]Trần Thị Thu Hương 3-3 '!H34</f>
        <v>0</v>
      </c>
      <c r="Q38" s="16">
        <f>'[1]Trần Thị Thu Hương 3-3 '!H49</f>
        <v>0</v>
      </c>
      <c r="R38" s="16">
        <f>'[1]Trần Thị Thu Hương 3-3 '!H52</f>
        <v>0</v>
      </c>
      <c r="S38" s="17">
        <f t="shared" si="3"/>
        <v>0</v>
      </c>
      <c r="T38" s="14"/>
      <c r="U38" s="13"/>
    </row>
    <row r="39" spans="1:21" s="12" customFormat="1" ht="75" x14ac:dyDescent="0.25">
      <c r="A39" s="20">
        <v>19</v>
      </c>
      <c r="B39" s="19" t="str">
        <f>'[1]Hoàng Thị Định 2-12'!F9</f>
        <v>Hoàng Thị Định - Dương Văn Tuần</v>
      </c>
      <c r="C39" s="21" t="str">
        <f>'[1]Hoàng Thị Định 2-12'!C12</f>
        <v>044070000012</v>
      </c>
      <c r="D39" s="19" t="str">
        <f>'[1]Hoàng Thị Định 2-12'!C10</f>
        <v>Thôn Nghĩa Hảo - Xã Phú Nghĩa - Thành phố Hà Nội</v>
      </c>
      <c r="E39" s="19" t="str">
        <f>'[1]Hoàng Thị Định 2-12'!C24</f>
        <v>Vị trí 1- Quốc Lộ 6 - Thôn Nghĩa Hảo, xã Phú Nghĩa, TP Hà Nội</v>
      </c>
      <c r="F39" s="16">
        <f>'[1]Hoàng Thị Định 2-12'!F19</f>
        <v>2</v>
      </c>
      <c r="G39" s="16">
        <f>'[1]Hoàng Thị Định 2-12'!C19</f>
        <v>12</v>
      </c>
      <c r="H39" s="18">
        <f>'[1]Hoàng Thị Định 2-12'!C20</f>
        <v>98.5</v>
      </c>
      <c r="I39" s="18">
        <f>'[1]Hoàng Thị Định 2-12'!C22</f>
        <v>41.8</v>
      </c>
      <c r="J39" s="18">
        <f t="shared" si="0"/>
        <v>56.7</v>
      </c>
      <c r="K39" s="18">
        <f t="shared" si="1"/>
        <v>41.8</v>
      </c>
      <c r="L39" s="18"/>
      <c r="M39" s="18">
        <f t="shared" si="2"/>
        <v>41.8</v>
      </c>
      <c r="N39" s="17">
        <f>'[1]Hoàng Thị Định 2-12'!H26</f>
        <v>1</v>
      </c>
      <c r="O39" s="16">
        <f>'[1]Hoàng Thị Định 2-12'!H27</f>
        <v>4</v>
      </c>
      <c r="P39" s="17">
        <f>'[1]Hoàng Thị Định 2-12'!H34</f>
        <v>0</v>
      </c>
      <c r="Q39" s="16">
        <f>'[1]Hoàng Thị Định 2-12'!H49</f>
        <v>0</v>
      </c>
      <c r="R39" s="16">
        <f>'[1]Hoàng Thị Định 2-12'!H57</f>
        <v>0</v>
      </c>
      <c r="S39" s="17">
        <f t="shared" si="3"/>
        <v>0</v>
      </c>
      <c r="T39" s="14"/>
      <c r="U39" s="13"/>
    </row>
    <row r="40" spans="1:21" s="12" customFormat="1" ht="75" x14ac:dyDescent="0.25">
      <c r="A40" s="20">
        <v>20</v>
      </c>
      <c r="B40" s="19" t="str">
        <f>'[1]Trần Thị Thu Hương 3-2'!F9</f>
        <v xml:space="preserve">Trần Thị Thu Hương </v>
      </c>
      <c r="C40" s="21" t="str">
        <f>'[1]Trần Thị Thu Hương 3-2'!C12</f>
        <v>001186010139</v>
      </c>
      <c r="D40" s="19" t="str">
        <f>'[1]Trần Thị Thu Hương 3-2'!C10</f>
        <v>Phường Từ Liêm - TP Hà Nội</v>
      </c>
      <c r="E40" s="19" t="str">
        <f>'[1]Trần Thị Thu Hương 3-2'!C24</f>
        <v>Vị trí 1- Quốc Lộ 6 - Thôn Nghĩa Hảo, xã Phú Nghĩa, TP Hà Nội</v>
      </c>
      <c r="F40" s="16">
        <f>'[1]Trần Thị Thu Hương 3-2'!F19</f>
        <v>3</v>
      </c>
      <c r="G40" s="16">
        <f>'[1]Trần Thị Thu Hương 3-2'!C19</f>
        <v>2</v>
      </c>
      <c r="H40" s="18">
        <f>'[1]Trần Thị Thu Hương 3-2'!C20</f>
        <v>1621.6</v>
      </c>
      <c r="I40" s="18">
        <f>'[1]Trần Thị Thu Hương 3-2'!C22</f>
        <v>78.3</v>
      </c>
      <c r="J40" s="18">
        <f t="shared" si="0"/>
        <v>1543.3</v>
      </c>
      <c r="K40" s="18">
        <f t="shared" si="1"/>
        <v>78.3</v>
      </c>
      <c r="L40" s="18"/>
      <c r="M40" s="18">
        <f t="shared" si="2"/>
        <v>78.3</v>
      </c>
      <c r="N40" s="17">
        <f>'[1]Trần Thị Thu Hương 3-2'!H26</f>
        <v>1</v>
      </c>
      <c r="O40" s="16">
        <f>'[1]Trần Thị Thu Hương 3-2'!H27</f>
        <v>2</v>
      </c>
      <c r="P40" s="17">
        <f>'[1]Trần Thị Thu Hương 3-2'!H34</f>
        <v>0</v>
      </c>
      <c r="Q40" s="16">
        <f>'[1]Trần Thị Thu Hương 3-2'!H49</f>
        <v>0</v>
      </c>
      <c r="R40" s="16">
        <f>'[1]Trần Thị Thu Hương 3-2'!H52</f>
        <v>0</v>
      </c>
      <c r="S40" s="17">
        <f t="shared" si="3"/>
        <v>0</v>
      </c>
      <c r="T40" s="14"/>
      <c r="U40" s="13"/>
    </row>
    <row r="41" spans="1:21" s="12" customFormat="1" ht="75" x14ac:dyDescent="0.25">
      <c r="A41" s="20">
        <v>21</v>
      </c>
      <c r="B41" s="19" t="str">
        <f>'[1]Hoàng Gia Tuấn 2-19'!F10</f>
        <v xml:space="preserve">Hoàng Gia Tuấn </v>
      </c>
      <c r="C41" s="21" t="str">
        <f>'[1]Hoàng Gia Tuấn 2-19'!C13</f>
        <v>001083024450</v>
      </c>
      <c r="D41" s="19" t="str">
        <f>'[1]Hoàng Gia Tuấn 2-19'!C11</f>
        <v>Thôn Nghĩa Hảo - Xã Phú Nghĩa - Thành phố Hà Nội</v>
      </c>
      <c r="E41" s="19" t="str">
        <f>'[1]Hoàng Gia Tuấn 2-19'!C25</f>
        <v>Vị trí 1- Quốc Lộ 6 - Thôn Nghĩa Hảo, xã Phú Nghĩa, TP Hà Nội</v>
      </c>
      <c r="F41" s="16">
        <f>'[1]Hoàng Gia Tuấn 2-19'!F20</f>
        <v>2</v>
      </c>
      <c r="G41" s="16">
        <f>'[1]Hoàng Gia Tuấn 2-19'!C20</f>
        <v>19</v>
      </c>
      <c r="H41" s="18">
        <f>'[1]Hoàng Gia Tuấn 2-19'!C21</f>
        <v>135.4</v>
      </c>
      <c r="I41" s="18">
        <f>'[1]Hoàng Gia Tuấn 2-19'!C23</f>
        <v>57.6</v>
      </c>
      <c r="J41" s="18">
        <f t="shared" si="0"/>
        <v>77.800000000000011</v>
      </c>
      <c r="K41" s="18">
        <f t="shared" si="1"/>
        <v>57.6</v>
      </c>
      <c r="L41" s="18"/>
      <c r="M41" s="18">
        <f t="shared" si="2"/>
        <v>57.6</v>
      </c>
      <c r="N41" s="17">
        <f>'[1]Hoàng Gia Tuấn 2-19'!H27</f>
        <v>1</v>
      </c>
      <c r="O41" s="16">
        <f>'[1]Hoàng Gia Tuấn 2-19'!H28</f>
        <v>8</v>
      </c>
      <c r="P41" s="17">
        <f>'[1]Hoàng Gia Tuấn 2-19'!H35</f>
        <v>0</v>
      </c>
      <c r="Q41" s="16">
        <f>'[1]Hoàng Gia Tuấn 2-19'!H50</f>
        <v>0</v>
      </c>
      <c r="R41" s="16">
        <f>'[1]Hoàng Gia Tuấn 2-19'!H60</f>
        <v>0</v>
      </c>
      <c r="S41" s="17">
        <f t="shared" si="3"/>
        <v>0</v>
      </c>
      <c r="T41" s="14"/>
      <c r="U41" s="13"/>
    </row>
    <row r="42" spans="1:21" s="12" customFormat="1" ht="81.75" customHeight="1" x14ac:dyDescent="0.25">
      <c r="A42" s="20">
        <v>22</v>
      </c>
      <c r="B42" s="19" t="str">
        <f>'[1]Hoàng Đăng Tuấn 2-34'!F9</f>
        <v xml:space="preserve">Hoàng Đăng Tuấn </v>
      </c>
      <c r="C42" s="19"/>
      <c r="D42" s="19" t="str">
        <f>'[1]Hoàng Đăng Tuấn 2-34'!C10</f>
        <v>Thôn Nghĩa Hảo - Xã Phú Nghĩa - Thành phố Hà Nội</v>
      </c>
      <c r="E42" s="19" t="str">
        <f>'[1]Hoàng Đăng Tuấn 2-34'!C24</f>
        <v>Vị trí 1- Quốc Lộ 6 - Thôn Nghĩa Hảo, xã Phú Nghĩa, TP Hà Nội</v>
      </c>
      <c r="F42" s="16">
        <f>'[1]Hoàng Đăng Tuấn 2-34'!F19</f>
        <v>2</v>
      </c>
      <c r="G42" s="16">
        <f>'[1]Hoàng Đăng Tuấn 2-34'!C19</f>
        <v>34</v>
      </c>
      <c r="H42" s="18">
        <f>'[1]Hoàng Đăng Tuấn 2-34'!C20</f>
        <v>104.7</v>
      </c>
      <c r="I42" s="18">
        <f>'[1]Hoàng Đăng Tuấn 2-34'!C22</f>
        <v>26.2</v>
      </c>
      <c r="J42" s="18">
        <f t="shared" si="0"/>
        <v>78.5</v>
      </c>
      <c r="K42" s="18">
        <f t="shared" si="1"/>
        <v>26.2</v>
      </c>
      <c r="L42" s="18"/>
      <c r="M42" s="18">
        <f t="shared" si="2"/>
        <v>26.2</v>
      </c>
      <c r="N42" s="17">
        <f>'[1]Hoàng Đăng Tuấn 2-34'!H26</f>
        <v>1</v>
      </c>
      <c r="O42" s="16">
        <f>'[1]Hoàng Đăng Tuấn 2-34'!H27</f>
        <v>6</v>
      </c>
      <c r="P42" s="17">
        <f>'[1]Hoàng Đăng Tuấn 2-34'!H34</f>
        <v>0</v>
      </c>
      <c r="Q42" s="16">
        <f>'[1]Hoàng Đăng Tuấn 2-34'!H49</f>
        <v>0</v>
      </c>
      <c r="R42" s="16">
        <f>'[1]Hoàng Đăng Tuấn 2-34'!H54</f>
        <v>0</v>
      </c>
      <c r="S42" s="17">
        <f t="shared" si="3"/>
        <v>0</v>
      </c>
      <c r="T42" s="14"/>
      <c r="U42" s="13"/>
    </row>
    <row r="43" spans="1:21" s="12" customFormat="1" ht="78.75" customHeight="1" x14ac:dyDescent="0.25">
      <c r="A43" s="20">
        <v>23</v>
      </c>
      <c r="B43" s="19" t="str">
        <f>'[1]Hoàng Thị Bảy'!F9</f>
        <v>Hoàng Thị Bảy - Nguyễn Văn Phiên</v>
      </c>
      <c r="C43" s="21" t="str">
        <f>'[1]Hoàng Thị Bảy'!C12</f>
        <v>034059006491</v>
      </c>
      <c r="D43" s="19" t="str">
        <f>'[1]Hoàng Thị Bảy'!C10</f>
        <v>Thôn Nghĩa Hảo - Xã Phú Nghĩa - Thành phố Hà Nội</v>
      </c>
      <c r="E43" s="19" t="str">
        <f>'[1]Hoàng Thị Bảy'!C24</f>
        <v>Vị trí 1- Quốc Lộ 6 - Thôn Nghĩa Hảo, xã Phú Nghĩa, TP Hà Nội</v>
      </c>
      <c r="F43" s="16">
        <f>'[1]Hoàng Thị Bảy'!F19</f>
        <v>2</v>
      </c>
      <c r="G43" s="16">
        <f>'[1]Hoàng Thị Bảy'!C19</f>
        <v>17</v>
      </c>
      <c r="H43" s="18">
        <f>'[1]Hoàng Thị Bảy'!C20</f>
        <v>82.5</v>
      </c>
      <c r="I43" s="18">
        <f>'[1]Hoàng Thị Bảy'!C22</f>
        <v>28.9</v>
      </c>
      <c r="J43" s="18">
        <f t="shared" si="0"/>
        <v>53.6</v>
      </c>
      <c r="K43" s="18">
        <f t="shared" si="1"/>
        <v>28.9</v>
      </c>
      <c r="L43" s="18"/>
      <c r="M43" s="18">
        <f t="shared" si="2"/>
        <v>28.9</v>
      </c>
      <c r="N43" s="17">
        <f>'[1]Hoàng Thị Bảy'!H26</f>
        <v>1</v>
      </c>
      <c r="O43" s="16">
        <f>'[1]Hoàng Thị Bảy'!H27</f>
        <v>5</v>
      </c>
      <c r="P43" s="17">
        <f>'[1]Hoàng Thị Bảy'!H34</f>
        <v>0</v>
      </c>
      <c r="Q43" s="16">
        <f>'[1]Hoàng Thị Bảy'!H49</f>
        <v>0</v>
      </c>
      <c r="R43" s="16">
        <f>'[1]Hoàng Thị Bảy'!H53</f>
        <v>0</v>
      </c>
      <c r="S43" s="17">
        <f t="shared" si="3"/>
        <v>0</v>
      </c>
      <c r="T43" s="14"/>
      <c r="U43" s="13"/>
    </row>
    <row r="44" spans="1:21" s="12" customFormat="1" ht="78.75" customHeight="1" x14ac:dyDescent="0.25">
      <c r="A44" s="20">
        <v>24</v>
      </c>
      <c r="B44" s="19" t="str">
        <f>'[1]Nguyễn Đình Nam 2-13'!F9</f>
        <v xml:space="preserve">Nguyễn Đình Năm - Nguyễn Thị Nhung </v>
      </c>
      <c r="C44" s="21" t="str">
        <f>'[1]Nguyễn Đình Nam 2-13'!C12</f>
        <v>001067013854</v>
      </c>
      <c r="D44" s="19" t="str">
        <f>'[1]Nguyễn Đình Nam 2-13'!C10</f>
        <v>Thôn Nghĩa Hảo - Xã Phú Nghĩa - Thành phố Hà Nội</v>
      </c>
      <c r="E44" s="19" t="str">
        <f>'[1]Nguyễn Đình Nam 2-13'!C24</f>
        <v>Vị trí 1- Quốc Lộ 6 - Thôn Nghĩa Hảo, xã Phú Nghĩa, TP Hà Nội</v>
      </c>
      <c r="F44" s="16">
        <f>'[1]Nguyễn Đình Nam 2-13'!F19</f>
        <v>2</v>
      </c>
      <c r="G44" s="16">
        <f>'[1]Nguyễn Đình Nam 2-13'!C19</f>
        <v>13</v>
      </c>
      <c r="H44" s="18">
        <f>'[1]Nguyễn Đình Nam 2-13'!C20</f>
        <v>188.7</v>
      </c>
      <c r="I44" s="18">
        <f>'[1]Nguyễn Đình Nam 2-13'!C22</f>
        <v>78.2</v>
      </c>
      <c r="J44" s="18">
        <f t="shared" si="0"/>
        <v>110.49999999999999</v>
      </c>
      <c r="K44" s="18">
        <f t="shared" si="1"/>
        <v>78.2</v>
      </c>
      <c r="L44" s="18"/>
      <c r="M44" s="18">
        <f t="shared" si="2"/>
        <v>78.2</v>
      </c>
      <c r="N44" s="17">
        <f>'[1]Nguyễn Đình Nam 2-13'!H26</f>
        <v>1</v>
      </c>
      <c r="O44" s="16">
        <f>'[1]Nguyễn Đình Nam 2-13'!H27</f>
        <v>5</v>
      </c>
      <c r="P44" s="17">
        <f>'[1]Nguyễn Đình Nam 2-13'!H34</f>
        <v>0</v>
      </c>
      <c r="Q44" s="16">
        <f>'[1]Nguyễn Đình Nam 2-13'!H49</f>
        <v>0</v>
      </c>
      <c r="R44" s="16">
        <f>'[1]Nguyễn Đình Nam 2-13'!H56</f>
        <v>0</v>
      </c>
      <c r="S44" s="17">
        <f t="shared" si="3"/>
        <v>0</v>
      </c>
      <c r="T44" s="14"/>
      <c r="U44" s="13"/>
    </row>
    <row r="45" spans="1:21" s="62" customFormat="1" ht="78.75" customHeight="1" x14ac:dyDescent="0.25">
      <c r="A45" s="70">
        <v>25</v>
      </c>
      <c r="B45" s="68" t="str">
        <f>'[1]Hoàng Gia Uyên 2-27'!F9</f>
        <v xml:space="preserve">Hoàng Gia Uyên </v>
      </c>
      <c r="C45" s="69" t="str">
        <f>'[1]Hoàng Gia Uyên 2-27'!C12</f>
        <v>001066048089</v>
      </c>
      <c r="D45" s="68" t="str">
        <f>'[1]Hoàng Gia Uyên 2-27'!C10</f>
        <v>Thôn Nghĩa Hảo - Xã Phú Nghĩa - Thành phố Hà Nội</v>
      </c>
      <c r="E45" s="19" t="str">
        <f>'[1]Hoàng Gia Uyên 2-27'!C24</f>
        <v>Vị trí 1- Quốc Lộ 6 - Thôn Nghĩa Hảo, xã Phú Nghĩa, TP Hà Nội</v>
      </c>
      <c r="F45" s="66">
        <f>'[1]Hoàng Gia Uyên 2-27'!F19</f>
        <v>2</v>
      </c>
      <c r="G45" s="66">
        <f>'[1]Hoàng Gia Uyên 2-27'!C19</f>
        <v>27</v>
      </c>
      <c r="H45" s="67">
        <f>'[1]Hoàng Gia Uyên 2-27'!C20</f>
        <v>164.4</v>
      </c>
      <c r="I45" s="67">
        <f>'[1]Hoàng Gia Uyên 2-27'!C22</f>
        <v>73.599999999999994</v>
      </c>
      <c r="J45" s="67">
        <f t="shared" si="0"/>
        <v>90.800000000000011</v>
      </c>
      <c r="K45" s="67">
        <f t="shared" si="1"/>
        <v>73.599999999999994</v>
      </c>
      <c r="L45" s="67"/>
      <c r="M45" s="67">
        <f t="shared" si="2"/>
        <v>73.599999999999994</v>
      </c>
      <c r="N45" s="67">
        <f>'[1]Hoàng Gia Uyên 2-27'!H26</f>
        <v>1</v>
      </c>
      <c r="O45" s="66">
        <f>'[1]Hoàng Gia Uyên 2-27'!H27</f>
        <v>6</v>
      </c>
      <c r="P45" s="65">
        <f>'[1]Hoàng Gia Uyên 2-27'!H34</f>
        <v>0</v>
      </c>
      <c r="Q45" s="66">
        <f>'[1]Hoàng Gia Uyên 2-27'!H49</f>
        <v>0</v>
      </c>
      <c r="R45" s="66">
        <f>'[1]Hoàng Gia Uyên 2-27'!H60</f>
        <v>0</v>
      </c>
      <c r="S45" s="65">
        <f t="shared" si="3"/>
        <v>0</v>
      </c>
      <c r="T45" s="64" t="s">
        <v>16</v>
      </c>
      <c r="U45" s="63"/>
    </row>
    <row r="46" spans="1:21" s="12" customFormat="1" ht="84.75" customHeight="1" x14ac:dyDescent="0.25">
      <c r="A46" s="20">
        <v>26</v>
      </c>
      <c r="B46" s="19" t="str">
        <f>'[1]Hoàng Gia Thạch 2-29 '!F9</f>
        <v xml:space="preserve">Hoàng Gia Thạch </v>
      </c>
      <c r="C46" s="19"/>
      <c r="D46" s="19" t="str">
        <f>'[1]Hoàng Gia Thạch 2-29 '!C10</f>
        <v>Thôn Nghĩa Hảo - Xã Phú Nghĩa - Thành phố Hà Nội</v>
      </c>
      <c r="E46" s="19" t="str">
        <f>'[1]Hoàng Gia Thạch 2-29 '!C24</f>
        <v>Vị trí 1- Quốc Lộ 6 - Thôn Nghĩa Hảo, xã Phú Nghĩa, TP Hà Nội</v>
      </c>
      <c r="F46" s="16">
        <f>'[1]Hoàng Gia Thạch 2-29 '!F19</f>
        <v>2</v>
      </c>
      <c r="G46" s="16">
        <f>'[1]Hoàng Gia Thạch 2-29 '!C19</f>
        <v>29</v>
      </c>
      <c r="H46" s="18">
        <f>'[1]Hoàng Gia Thạch 2-29 '!C20</f>
        <v>395.8</v>
      </c>
      <c r="I46" s="18">
        <f>'[1]Hoàng Gia Thạch 2-29 '!C22</f>
        <v>180.4</v>
      </c>
      <c r="J46" s="18">
        <f t="shared" si="0"/>
        <v>215.4</v>
      </c>
      <c r="K46" s="18">
        <f t="shared" si="1"/>
        <v>180.4</v>
      </c>
      <c r="L46" s="18"/>
      <c r="M46" s="18">
        <f t="shared" si="2"/>
        <v>180.4</v>
      </c>
      <c r="N46" s="18">
        <f>'[1]Hoàng Gia Thạch 2-29 '!H26</f>
        <v>1</v>
      </c>
      <c r="O46" s="16">
        <f>'[1]Hoàng Gia Thạch 2-29 '!H27</f>
        <v>8</v>
      </c>
      <c r="P46" s="17">
        <f>'[1]Hoàng Gia Thạch 2-29 '!H34</f>
        <v>0</v>
      </c>
      <c r="Q46" s="16">
        <f>'[1]Hoàng Gia Thạch 2-29 '!H49</f>
        <v>0</v>
      </c>
      <c r="R46" s="16">
        <f>'[1]Hoàng Gia Thạch 2-29 '!H51</f>
        <v>0</v>
      </c>
      <c r="S46" s="17">
        <f t="shared" si="3"/>
        <v>0</v>
      </c>
      <c r="T46" s="14"/>
      <c r="U46" s="13"/>
    </row>
    <row r="47" spans="1:21" s="12" customFormat="1" ht="75" x14ac:dyDescent="0.25">
      <c r="A47" s="20">
        <v>27</v>
      </c>
      <c r="B47" s="19" t="str">
        <f>'[1]Hoàng Văn Soái 2-18'!F9</f>
        <v xml:space="preserve">Hoàng Văn Soái - Hoàng Thị Nhung </v>
      </c>
      <c r="C47" s="21" t="str">
        <f>'[1]Hoàng Văn Soái 2-18'!C12</f>
        <v>001163021205</v>
      </c>
      <c r="D47" s="19" t="str">
        <f>'[1]Hoàng Văn Soái 2-18'!C10</f>
        <v>Thôn Nghĩa Hảo - Xã Phú Nghĩa - Thành phố Hà Nội</v>
      </c>
      <c r="E47" s="19" t="str">
        <f>'[1]Hoàng Văn Soái 2-18'!C24</f>
        <v>Vị trí 1- Quốc Lộ 6 - Thôn Nghĩa Hảo, xã Phú Nghĩa, TP Hà Nội</v>
      </c>
      <c r="F47" s="16">
        <f>'[1]Hoàng Văn Soái 2-18'!F19</f>
        <v>2</v>
      </c>
      <c r="G47" s="19">
        <f>'[1]Hoàng Văn Soái 2-18'!C19</f>
        <v>18</v>
      </c>
      <c r="H47" s="18">
        <f>'[1]Hoàng Văn Soái 2-18'!C20</f>
        <v>212.1</v>
      </c>
      <c r="I47" s="18">
        <f>'[1]Hoàng Văn Soái 2-18'!C22</f>
        <v>76.900000000000006</v>
      </c>
      <c r="J47" s="18">
        <f t="shared" si="0"/>
        <v>135.19999999999999</v>
      </c>
      <c r="K47" s="18">
        <f t="shared" si="1"/>
        <v>76.900000000000006</v>
      </c>
      <c r="L47" s="18"/>
      <c r="M47" s="18">
        <f t="shared" si="2"/>
        <v>76.900000000000006</v>
      </c>
      <c r="N47" s="17">
        <f>'[1]Hoàng Văn Soái 2-18'!H26</f>
        <v>1</v>
      </c>
      <c r="O47" s="16">
        <f>'[1]Hoàng Văn Soái 2-18'!H27</f>
        <v>8</v>
      </c>
      <c r="P47" s="17">
        <f>'[1]Hoàng Văn Soái 2-18'!H34</f>
        <v>0</v>
      </c>
      <c r="Q47" s="16">
        <f>'[1]Hoàng Văn Soái 2-18'!H49</f>
        <v>0</v>
      </c>
      <c r="R47" s="16">
        <f>'[1]Hoàng Văn Soái 2-18'!H59</f>
        <v>0</v>
      </c>
      <c r="S47" s="17">
        <f t="shared" si="3"/>
        <v>0</v>
      </c>
      <c r="T47" s="14"/>
      <c r="U47" s="13"/>
    </row>
    <row r="48" spans="1:21" s="12" customFormat="1" ht="78.75" customHeight="1" x14ac:dyDescent="0.25">
      <c r="A48" s="20">
        <v>28</v>
      </c>
      <c r="B48" s="19" t="str">
        <f>+'[1]Hoàng Duy Vượng 2-9+10'!F9</f>
        <v xml:space="preserve">Hoàng Duy Vượng </v>
      </c>
      <c r="C48" s="61" t="s">
        <v>15</v>
      </c>
      <c r="D48" s="19" t="str">
        <f>'[1]Hoàng Duy Vượng 2-9+10'!C10</f>
        <v>Thôn Nghĩa Hảo - Xã Phú Nghĩa - Thành phố Hà Nội</v>
      </c>
      <c r="E48" s="19" t="str">
        <f>'[1]Hoàng Duy Vượng 2-9+10'!C24</f>
        <v>Vị trí 1- Quốc Lộ 6 - Thôn Nghĩa Hảo, xã Phú Nghĩa, TP Hà Nội</v>
      </c>
      <c r="F48" s="16">
        <f>'[1]Hoàng Duy Vượng 2-9+10'!F19</f>
        <v>2</v>
      </c>
      <c r="G48" s="19" t="str">
        <f>'[1]Hoàng Duy Vượng 2-9+10'!C19</f>
        <v>9+10</v>
      </c>
      <c r="H48" s="18">
        <f>'[1]Hoàng Duy Vượng 2-9+10'!C20</f>
        <v>375.9</v>
      </c>
      <c r="I48" s="18">
        <f>'[1]Hoàng Duy Vượng 2-9+10'!C22</f>
        <v>74</v>
      </c>
      <c r="J48" s="18">
        <f t="shared" si="0"/>
        <v>301.89999999999998</v>
      </c>
      <c r="K48" s="18">
        <f t="shared" si="1"/>
        <v>74</v>
      </c>
      <c r="L48" s="18"/>
      <c r="M48" s="18">
        <f t="shared" si="2"/>
        <v>74</v>
      </c>
      <c r="N48" s="17">
        <f>'[1]Hoàng Duy Vượng 2-9+10'!H26</f>
        <v>1</v>
      </c>
      <c r="O48" s="16">
        <f>'[1]Hoàng Duy Vượng 2-9+10'!H27</f>
        <v>2</v>
      </c>
      <c r="P48" s="17">
        <f>'[1]Hoàng Duy Vượng 2-9+10'!H34</f>
        <v>0</v>
      </c>
      <c r="Q48" s="16">
        <f>'[1]Hoàng Duy Vượng 2-9+10'!H49</f>
        <v>0</v>
      </c>
      <c r="R48" s="16">
        <f>'[1]Hoàng Duy Vượng 2-9+10'!H56</f>
        <v>0</v>
      </c>
      <c r="S48" s="17">
        <f t="shared" si="3"/>
        <v>0</v>
      </c>
      <c r="T48" s="14"/>
      <c r="U48" s="13"/>
    </row>
    <row r="49" spans="1:21" s="12" customFormat="1" ht="75" x14ac:dyDescent="0.25">
      <c r="A49" s="20">
        <v>29</v>
      </c>
      <c r="B49" s="19" t="str">
        <f>+'[1]Hoàng Văn Giáp 2-11'!F9</f>
        <v xml:space="preserve">Hoàng Văn Giáp - Hoàng Thị Thu </v>
      </c>
      <c r="C49" s="60" t="s">
        <v>14</v>
      </c>
      <c r="D49" s="19" t="str">
        <f>'[1]Hoàng Văn Giáp 2-11'!C10</f>
        <v>Thôn Nghĩa Hảo - Xã Phú Nghĩa - Thành phố Hà Nội</v>
      </c>
      <c r="E49" s="19" t="str">
        <f>'[1]Hoàng Văn Giáp 2-11'!C24</f>
        <v>Vị trí 1- Quốc Lộ 6 - Thôn Nghĩa Hảo, xã Phú Nghĩa, TP Hà Nội</v>
      </c>
      <c r="F49" s="16">
        <f>'[1]Hoàng Văn Giáp 2-11'!F19</f>
        <v>2</v>
      </c>
      <c r="G49" s="19">
        <f>'[1]Hoàng Văn Giáp 2-11'!C19</f>
        <v>11</v>
      </c>
      <c r="H49" s="18">
        <f>'[1]Hoàng Văn Giáp 2-11'!C20</f>
        <v>195.4</v>
      </c>
      <c r="I49" s="18">
        <f>'[1]Hoàng Văn Giáp 2-11'!C22</f>
        <v>89.9</v>
      </c>
      <c r="J49" s="18">
        <f t="shared" si="0"/>
        <v>105.5</v>
      </c>
      <c r="K49" s="18">
        <f t="shared" si="1"/>
        <v>89.9</v>
      </c>
      <c r="L49" s="18"/>
      <c r="M49" s="18">
        <f t="shared" si="2"/>
        <v>89.9</v>
      </c>
      <c r="N49" s="17">
        <f>'[1]Hoàng Văn Giáp 2-11'!H26</f>
        <v>1</v>
      </c>
      <c r="O49" s="16">
        <f>'[1]Hoàng Văn Giáp 2-11'!H27</f>
        <v>5</v>
      </c>
      <c r="P49" s="17">
        <f>'[1]Hoàng Văn Giáp 2-11'!H34</f>
        <v>0</v>
      </c>
      <c r="Q49" s="16">
        <f>'[1]Hoàng Văn Giáp 2-11'!H49</f>
        <v>0</v>
      </c>
      <c r="R49" s="16">
        <f>'[1]Hoàng Văn Giáp 2-11'!H53</f>
        <v>0</v>
      </c>
      <c r="S49" s="17">
        <f t="shared" si="3"/>
        <v>0</v>
      </c>
      <c r="T49" s="14"/>
      <c r="U49" s="13"/>
    </row>
    <row r="50" spans="1:21" s="12" customFormat="1" ht="75" x14ac:dyDescent="0.25">
      <c r="A50" s="20">
        <v>30</v>
      </c>
      <c r="B50" s="19" t="str">
        <f>'[1]Hoàng Duy Hán 2-20'!F10</f>
        <v xml:space="preserve">Hoàng Duy Hán - Đỗ Thị Miên </v>
      </c>
      <c r="C50" s="60" t="s">
        <v>13</v>
      </c>
      <c r="D50" s="19" t="str">
        <f>'[1]Hoàng Duy Hán 2-20'!C11</f>
        <v>Thôn Nghĩa Hảo - Xã Phú Nghĩa - Thành phố Hà Nội</v>
      </c>
      <c r="E50" s="19" t="str">
        <f>'[1]Hoàng Duy Hán 2-20'!C25</f>
        <v>Vị trí 1- Quốc Lộ 6 - Thôn Nghĩa Hảo, xã Phú Nghĩa, TP Hà Nội</v>
      </c>
      <c r="F50" s="16">
        <f>'[1]Hoàng Duy Hán 2-20'!F20</f>
        <v>2</v>
      </c>
      <c r="G50" s="19">
        <f>'[1]Hoàng Duy Hán 2-20'!C20</f>
        <v>20</v>
      </c>
      <c r="H50" s="18">
        <f>'[1]Hoàng Duy Hán 2-20'!C21</f>
        <v>98</v>
      </c>
      <c r="I50" s="18">
        <f>'[1]Hoàng Duy Hán 2-20'!C23</f>
        <v>40.299999999999997</v>
      </c>
      <c r="J50" s="18">
        <f t="shared" si="0"/>
        <v>57.7</v>
      </c>
      <c r="K50" s="18">
        <f t="shared" si="1"/>
        <v>40.299999999999997</v>
      </c>
      <c r="L50" s="18"/>
      <c r="M50" s="18">
        <f t="shared" si="2"/>
        <v>40.299999999999997</v>
      </c>
      <c r="N50" s="17">
        <f>'[1]Hoàng Duy Hán 2-20'!H27</f>
        <v>1</v>
      </c>
      <c r="O50" s="16">
        <f>'[1]Hoàng Duy Hán 2-20'!H28</f>
        <v>7</v>
      </c>
      <c r="P50" s="17">
        <f>'[1]Hoàng Duy Hán 2-20'!H35</f>
        <v>0</v>
      </c>
      <c r="Q50" s="16">
        <f>'[1]Hoàng Duy Hán 2-20'!H50</f>
        <v>0</v>
      </c>
      <c r="R50" s="16">
        <f>'[1]Hoàng Duy Hán 2-20'!H54</f>
        <v>0</v>
      </c>
      <c r="S50" s="17">
        <f t="shared" si="3"/>
        <v>0</v>
      </c>
      <c r="T50" s="14"/>
      <c r="U50" s="13"/>
    </row>
    <row r="51" spans="1:21" s="12" customFormat="1" ht="75" x14ac:dyDescent="0.25">
      <c r="A51" s="20">
        <v>31</v>
      </c>
      <c r="B51" s="19" t="str">
        <f>'[1]Đỗ Văn Thùy 2-31 '!F9</f>
        <v xml:space="preserve">Đỗ Văn Thùy </v>
      </c>
      <c r="C51" s="60" t="s">
        <v>12</v>
      </c>
      <c r="D51" s="19" t="str">
        <f>'[1]Đỗ Văn Thùy 2-31 '!C10</f>
        <v>Thôn Nghĩa Hảo - Xã Phú Nghĩa - Thành phố Hà Nội</v>
      </c>
      <c r="E51" s="19" t="str">
        <f>'[1]Đỗ Văn Thùy 2-31 '!C24</f>
        <v>Vị trí 1- Quốc Lộ 6 - Thôn Nghĩa Hảo, xã Phú Nghĩa, TP Hà Nội</v>
      </c>
      <c r="F51" s="16">
        <f>'[1]Đỗ Văn Thùy 2-31 '!F19</f>
        <v>2</v>
      </c>
      <c r="G51" s="19">
        <f>'[1]Đỗ Văn Thùy 2-31 '!C19</f>
        <v>31</v>
      </c>
      <c r="H51" s="18">
        <f>'[1]Đỗ Văn Thùy 2-31 '!C20</f>
        <v>156.30000000000001</v>
      </c>
      <c r="I51" s="18">
        <f>'[1]Đỗ Văn Thùy 2-31 '!C22</f>
        <v>54.4</v>
      </c>
      <c r="J51" s="18">
        <f t="shared" si="0"/>
        <v>101.9</v>
      </c>
      <c r="K51" s="18">
        <f t="shared" si="1"/>
        <v>54.4</v>
      </c>
      <c r="L51" s="18"/>
      <c r="M51" s="18">
        <f t="shared" si="2"/>
        <v>54.4</v>
      </c>
      <c r="N51" s="17">
        <f>'[1]Đỗ Văn Thùy 2-31 '!H26</f>
        <v>1</v>
      </c>
      <c r="O51" s="16">
        <f>'[1]Đỗ Văn Thùy 2-31 '!H27</f>
        <v>6</v>
      </c>
      <c r="P51" s="17">
        <f>'[1]Đỗ Văn Thùy 2-31 '!H34</f>
        <v>0</v>
      </c>
      <c r="Q51" s="16">
        <f>'[1]Đỗ Văn Thùy 2-31 '!H49</f>
        <v>0</v>
      </c>
      <c r="R51" s="16">
        <f>'[1]Đỗ Văn Thùy 2-31 '!H54</f>
        <v>0</v>
      </c>
      <c r="S51" s="17">
        <f t="shared" si="3"/>
        <v>0</v>
      </c>
      <c r="T51" s="14"/>
      <c r="U51" s="13"/>
    </row>
    <row r="52" spans="1:21" s="12" customFormat="1" ht="75" x14ac:dyDescent="0.25">
      <c r="A52" s="20">
        <v>32</v>
      </c>
      <c r="B52" s="19" t="str">
        <f>'[1]Hoàng Thị Hương 3-30'!F9</f>
        <v>Hoàng Thị Hương</v>
      </c>
      <c r="C52" s="59" t="s">
        <v>11</v>
      </c>
      <c r="D52" s="19" t="str">
        <f>'[1]Nguyễn Hữu Khôi 3-21'!C10</f>
        <v>Phú Hữu 1 - Xã Phú Nghĩa - TP Hà Nội</v>
      </c>
      <c r="E52" s="19" t="str">
        <f>'[1]Nguyễn Hữu Khôi 3-21'!C24</f>
        <v>Vị trí 1- Quốc Lộ 6 - Thôn Nghĩa Hảo, xã Phú Nghĩa, TP Hà Nội</v>
      </c>
      <c r="F52" s="16">
        <f>'[1]Hoàng Thị Hương 3-30'!F19</f>
        <v>3</v>
      </c>
      <c r="G52" s="19">
        <f>'[1]Hoàng Thị Hương 3-30'!C19</f>
        <v>30</v>
      </c>
      <c r="H52" s="18">
        <f>'[1]Hoàng Thị Hương 3-30'!C20</f>
        <v>166.9</v>
      </c>
      <c r="I52" s="18">
        <f>'[1]Hoàng Thị Hương 3-30'!C22</f>
        <v>39</v>
      </c>
      <c r="J52" s="18">
        <f t="shared" si="0"/>
        <v>127.9</v>
      </c>
      <c r="K52" s="18">
        <f t="shared" si="1"/>
        <v>39</v>
      </c>
      <c r="L52" s="18"/>
      <c r="M52" s="18">
        <f t="shared" si="2"/>
        <v>39</v>
      </c>
      <c r="N52" s="17">
        <f>'[1]Hoàng Thị Hương 3-30'!H26</f>
        <v>1</v>
      </c>
      <c r="O52" s="16">
        <f>'[1]Hoàng Thị Hương 3-30'!H27</f>
        <v>1</v>
      </c>
      <c r="P52" s="17">
        <f>'[1]Hoàng Thị Hương 3-30'!H34</f>
        <v>0</v>
      </c>
      <c r="Q52" s="16">
        <f>'[1]Hoàng Thị Hương 3-30'!H49</f>
        <v>0</v>
      </c>
      <c r="R52" s="16">
        <f>'[1]Hoàng Thị Hương 3-30'!H54</f>
        <v>0</v>
      </c>
      <c r="S52" s="17">
        <f t="shared" si="3"/>
        <v>0</v>
      </c>
      <c r="T52" s="14"/>
      <c r="U52" s="13"/>
    </row>
    <row r="53" spans="1:21" s="12" customFormat="1" ht="56.25" x14ac:dyDescent="0.25">
      <c r="A53" s="20">
        <v>33</v>
      </c>
      <c r="B53" s="19" t="str">
        <f>'[1]Bùi Văn Thư 3-12'!F9</f>
        <v>Bùi Văn Thư - Phùng Thị Thắm</v>
      </c>
      <c r="C53" s="58" t="s">
        <v>10</v>
      </c>
      <c r="D53" s="19" t="str">
        <f>'[1]Bùi Văn Thư 3-12'!C10</f>
        <v>Thôn Giao Hà - Xã Giao Phúc - TP Hà Nội</v>
      </c>
      <c r="E53" s="19" t="str">
        <f>'[1]Bùi Văn Thư 3-12'!C24</f>
        <v>Vị trí 1-Quốc Lộ 6 - Thôn Nghĩa Hảo - Phú Nghĩa</v>
      </c>
      <c r="F53" s="16">
        <f>'[1]Bùi Văn Thư 3-12'!F19</f>
        <v>3</v>
      </c>
      <c r="G53" s="19">
        <f>'[1]Bùi Văn Thư 3-12'!C19</f>
        <v>12</v>
      </c>
      <c r="H53" s="18">
        <f>'[1]Bùi Văn Thư 3-12'!C20</f>
        <v>150.6</v>
      </c>
      <c r="I53" s="18">
        <f>'[1]Bùi Văn Thư 3-12'!C22</f>
        <v>33.6</v>
      </c>
      <c r="J53" s="18">
        <f t="shared" si="0"/>
        <v>117</v>
      </c>
      <c r="K53" s="18">
        <f t="shared" si="1"/>
        <v>33.6</v>
      </c>
      <c r="L53" s="18"/>
      <c r="M53" s="18">
        <f t="shared" si="2"/>
        <v>33.6</v>
      </c>
      <c r="N53" s="17">
        <f>'[1]Bùi Văn Thư 3-12'!H26</f>
        <v>1</v>
      </c>
      <c r="O53" s="16">
        <f>'[1]Bùi Văn Thư 3-12'!H27</f>
        <v>1</v>
      </c>
      <c r="P53" s="17">
        <f>'[1]Bùi Văn Thư 3-12'!H34</f>
        <v>0</v>
      </c>
      <c r="Q53" s="16">
        <f>'[1]Bùi Văn Thư 3-12'!H49</f>
        <v>0</v>
      </c>
      <c r="R53" s="16">
        <f>'[1]Bùi Văn Thư 3-12'!H54</f>
        <v>0</v>
      </c>
      <c r="S53" s="17">
        <f t="shared" si="3"/>
        <v>0</v>
      </c>
      <c r="T53" s="14"/>
      <c r="U53" s="13"/>
    </row>
    <row r="54" spans="1:21" s="12" customFormat="1" ht="56.25" x14ac:dyDescent="0.25">
      <c r="A54" s="20">
        <v>34</v>
      </c>
      <c r="B54" s="19" t="str">
        <f>'[1]Bùi Quốc Hoài - Dương Tú Oanh '!F9</f>
        <v>Bùi Quốc Hoài - Dương Tú Oanh</v>
      </c>
      <c r="C54" s="38" t="s">
        <v>9</v>
      </c>
      <c r="D54" s="38" t="str">
        <f>+'[1]Bùi Quốc Hoài - Dương Tú Oanh '!C10</f>
        <v>Nghĩa Hảo - Phú Nghĩa - TP Hà Nội</v>
      </c>
      <c r="E54" s="19" t="str">
        <f>+'[1]Bùi Quốc Hoài - Dương Tú Oanh '!C24</f>
        <v>Vị trí 1-Quốc Lộ 6 - Thôn Nghĩa Hảo - Phú Nghĩa</v>
      </c>
      <c r="F54" s="16">
        <f>+'[1]Bùi Quốc Hoài - Dương Tú Oanh '!F19</f>
        <v>4</v>
      </c>
      <c r="G54" s="19">
        <f>+'[1]Bùi Quốc Hoài - Dương Tú Oanh '!C19</f>
        <v>7</v>
      </c>
      <c r="H54" s="18">
        <f>+'[1]Bùi Quốc Hoài - Dương Tú Oanh '!C20</f>
        <v>405.8</v>
      </c>
      <c r="I54" s="18">
        <f>+'[1]Bùi Quốc Hoài - Dương Tú Oanh '!C22</f>
        <v>85.4</v>
      </c>
      <c r="J54" s="18">
        <f t="shared" si="0"/>
        <v>320.39999999999998</v>
      </c>
      <c r="K54" s="18">
        <f t="shared" si="1"/>
        <v>85.4</v>
      </c>
      <c r="L54" s="18"/>
      <c r="M54" s="18">
        <f t="shared" si="2"/>
        <v>85.4</v>
      </c>
      <c r="N54" s="17">
        <f>+'[1]Bùi Quốc Hoài - Dương Tú Oanh '!H26</f>
        <v>1</v>
      </c>
      <c r="O54" s="16">
        <f>+'[1]Bùi Quốc Hoài - Dương Tú Oanh '!H27</f>
        <v>1</v>
      </c>
      <c r="P54" s="17">
        <f>+'[1]Bùi Quốc Hoài - Dương Tú Oanh '!H34</f>
        <v>0</v>
      </c>
      <c r="Q54" s="16">
        <f>+'[1]Bùi Quốc Hoài - Dương Tú Oanh '!H49</f>
        <v>0</v>
      </c>
      <c r="R54" s="16">
        <f>+'[1]Bùi Quốc Hoài - Dương Tú Oanh '!H55</f>
        <v>0</v>
      </c>
      <c r="S54" s="17">
        <f t="shared" si="3"/>
        <v>0</v>
      </c>
      <c r="T54" s="14"/>
      <c r="U54" s="13"/>
    </row>
    <row r="55" spans="1:21" s="12" customFormat="1" ht="56.25" x14ac:dyDescent="0.25">
      <c r="A55" s="20">
        <v>35</v>
      </c>
      <c r="B55" s="19" t="str">
        <f>'[1]Vương Văn Thuận - Ng Thị Oanh'!F9</f>
        <v>Vương Văn Thuận - Nguyễn Thị Oanh</v>
      </c>
      <c r="C55" s="38" t="s">
        <v>8</v>
      </c>
      <c r="D55" s="38" t="str">
        <f>+'[1]Vương Văn Thuận - Ng Thị Oanh'!C10</f>
        <v>Nghĩa Hảo - Phú Nghĩa</v>
      </c>
      <c r="E55" s="19" t="str">
        <f>+'[1]Vương Văn Thuận - Ng Thị Oanh'!C24</f>
        <v>Vị trí 1-Quốc Lộ 6 - Thôn Nghĩa Hảo - Phú Nghĩa</v>
      </c>
      <c r="F55" s="16">
        <f>+'[1]Vương Văn Thuận - Ng Thị Oanh'!F19</f>
        <v>4</v>
      </c>
      <c r="G55" s="19">
        <f>+'[1]Vương Văn Thuận - Ng Thị Oanh'!C19</f>
        <v>13</v>
      </c>
      <c r="H55" s="18">
        <f>+'[1]Vương Văn Thuận - Ng Thị Oanh'!C20</f>
        <v>408.9</v>
      </c>
      <c r="I55" s="18">
        <f>+'[1]Vương Văn Thuận - Ng Thị Oanh'!C22</f>
        <v>26.2</v>
      </c>
      <c r="J55" s="18">
        <f t="shared" si="0"/>
        <v>382.7</v>
      </c>
      <c r="K55" s="18">
        <f t="shared" si="1"/>
        <v>26.2</v>
      </c>
      <c r="L55" s="18"/>
      <c r="M55" s="18">
        <f t="shared" si="2"/>
        <v>26.2</v>
      </c>
      <c r="N55" s="17">
        <f>+'[1]Vương Văn Thuận - Ng Thị Oanh'!H26</f>
        <v>1</v>
      </c>
      <c r="O55" s="16">
        <f>+'[1]Vương Văn Thuận - Ng Thị Oanh'!H27</f>
        <v>7</v>
      </c>
      <c r="P55" s="17">
        <f>+'[1]Vương Văn Thuận - Ng Thị Oanh'!H34</f>
        <v>0</v>
      </c>
      <c r="Q55" s="16">
        <f>+'[1]Vương Văn Thuận - Ng Thị Oanh'!H49</f>
        <v>0</v>
      </c>
      <c r="R55" s="16">
        <f>+'[1]Vương Văn Thuận - Ng Thị Oanh'!H55</f>
        <v>0</v>
      </c>
      <c r="S55" s="17">
        <f t="shared" si="3"/>
        <v>0</v>
      </c>
      <c r="T55" s="14"/>
      <c r="U55" s="13"/>
    </row>
    <row r="56" spans="1:21" s="12" customFormat="1" ht="56.25" x14ac:dyDescent="0.25">
      <c r="A56" s="20">
        <v>36</v>
      </c>
      <c r="B56" s="19" t="str">
        <f>'[1]Nguyễn Văn Duy 3-13'!F9</f>
        <v>Nguyễn Văn Duy</v>
      </c>
      <c r="C56" s="38" t="s">
        <v>7</v>
      </c>
      <c r="D56" s="38" t="str">
        <f>+'[1]Nguyễn Văn Duy 3-13'!C10</f>
        <v>Làng Hạ - Quảng Bị - TP Hà Nội</v>
      </c>
      <c r="E56" s="19" t="str">
        <f>+'[1]Nguyễn Văn Duy 3-13'!C24</f>
        <v>Vị trí 1-Quốc Lộ 6 - Thôn Nghĩa Hảo - Phú Nghĩa</v>
      </c>
      <c r="F56" s="16">
        <f>+'[1]Nguyễn Văn Duy 3-13'!F19</f>
        <v>3</v>
      </c>
      <c r="G56" s="19">
        <f>+'[1]Nguyễn Văn Duy 3-13'!C19</f>
        <v>13</v>
      </c>
      <c r="H56" s="18">
        <f>+'[1]Nguyễn Văn Duy 3-13'!C20</f>
        <v>303.3</v>
      </c>
      <c r="I56" s="18">
        <f>+'[1]Nguyễn Văn Duy 3-13'!C22</f>
        <v>70.5</v>
      </c>
      <c r="J56" s="18">
        <f t="shared" si="0"/>
        <v>232.8</v>
      </c>
      <c r="K56" s="18">
        <f t="shared" si="1"/>
        <v>70.5</v>
      </c>
      <c r="L56" s="18"/>
      <c r="M56" s="18">
        <f t="shared" si="2"/>
        <v>70.5</v>
      </c>
      <c r="N56" s="17">
        <f>+'[1]Nguyễn Văn Duy 3-13'!H26</f>
        <v>1</v>
      </c>
      <c r="O56" s="16">
        <f>+'[1]Nguyễn Văn Duy 3-13'!H27</f>
        <v>2</v>
      </c>
      <c r="P56" s="17">
        <f>+'[1]Nguyễn Văn Duy 3-13'!H34</f>
        <v>0</v>
      </c>
      <c r="Q56" s="16">
        <f>+'[1]Nguyễn Văn Duy 3-13'!H49</f>
        <v>0</v>
      </c>
      <c r="R56" s="16">
        <f>+'[1]Nguyễn Văn Duy 3-13'!H52</f>
        <v>0</v>
      </c>
      <c r="S56" s="17">
        <f t="shared" si="3"/>
        <v>0</v>
      </c>
      <c r="T56" s="14"/>
      <c r="U56" s="13"/>
    </row>
    <row r="57" spans="1:21" s="12" customFormat="1" ht="66.75" customHeight="1" x14ac:dyDescent="0.25">
      <c r="A57" s="20">
        <v>37</v>
      </c>
      <c r="B57" s="19" t="str">
        <f>'[1]Hoàng Văn Giáo 3-5'!F9</f>
        <v>Hoàng Văn Giáo</v>
      </c>
      <c r="C57" s="38" t="s">
        <v>6</v>
      </c>
      <c r="D57" s="38" t="str">
        <f>+'[1]Hoàng Văn Giáo 3-5'!C10</f>
        <v>Nghĩa Hảo - Phú Nghĩa</v>
      </c>
      <c r="E57" s="19" t="str">
        <f>+'[1]Hoàng Văn Giáo 3-5'!C24</f>
        <v>Vị trí 1-Quốc Lộ 6</v>
      </c>
      <c r="F57" s="16">
        <f>+'[1]Hoàng Văn Giáo 3-5'!F19</f>
        <v>3</v>
      </c>
      <c r="G57" s="19">
        <f>+'[1]Hoàng Văn Giáo 3-5'!C19</f>
        <v>5</v>
      </c>
      <c r="H57" s="18">
        <f>+'[1]Hoàng Văn Giáo 3-5'!C20</f>
        <v>266.39999999999998</v>
      </c>
      <c r="I57" s="18">
        <f>+'[1]Hoàng Văn Giáo 3-5'!C22</f>
        <v>67.099999999999994</v>
      </c>
      <c r="J57" s="18">
        <f t="shared" si="0"/>
        <v>199.29999999999998</v>
      </c>
      <c r="K57" s="18">
        <f t="shared" si="1"/>
        <v>67.099999999999994</v>
      </c>
      <c r="L57" s="18"/>
      <c r="M57" s="18">
        <f t="shared" si="2"/>
        <v>67.099999999999994</v>
      </c>
      <c r="N57" s="17">
        <f>+'[1]Hoàng Văn Giáo 3-5'!H26</f>
        <v>1</v>
      </c>
      <c r="O57" s="16">
        <f>+'[1]Hoàng Văn Giáo 3-5'!H27</f>
        <v>6</v>
      </c>
      <c r="P57" s="17">
        <f>+'[1]Hoàng Văn Giáo 3-5'!H34</f>
        <v>0</v>
      </c>
      <c r="Q57" s="16">
        <f>+'[1]Hoàng Văn Giáo 3-5'!H49</f>
        <v>0</v>
      </c>
      <c r="R57" s="16">
        <f>+'[1]Hoàng Văn Giáo 3-5'!H55</f>
        <v>0</v>
      </c>
      <c r="S57" s="17">
        <f t="shared" si="3"/>
        <v>0</v>
      </c>
      <c r="T57" s="14"/>
      <c r="U57" s="13"/>
    </row>
    <row r="58" spans="1:21" s="12" customFormat="1" ht="56.25" x14ac:dyDescent="0.25">
      <c r="A58" s="57">
        <v>38</v>
      </c>
      <c r="B58" s="49" t="str">
        <f>'[1]Hoàng Văn Khái 3-31'!F9</f>
        <v>Hoàng Văn Khái - Nguyễn Thị Đào</v>
      </c>
      <c r="C58" s="56" t="s">
        <v>5</v>
      </c>
      <c r="D58" s="56" t="str">
        <f>+'[1]Hoàng Văn Khái 3-31'!C10</f>
        <v>Nghĩa Hảo - Phú Nghĩa</v>
      </c>
      <c r="E58" s="49" t="str">
        <f>+'[1]Hoàng Văn Khái 3-31'!C24</f>
        <v>Vị trí 1-Quốc Lộ 6 - Thôn Nghĩa Hảo - Phú Nghĩa</v>
      </c>
      <c r="F58" s="47">
        <f>+'[1]Hoàng Văn Khái 3-31'!F19</f>
        <v>3</v>
      </c>
      <c r="G58" s="49">
        <f>+'[1]Hoàng Văn Khái 3-31'!C19</f>
        <v>31</v>
      </c>
      <c r="H58" s="48">
        <f>+'[1]Hoàng Văn Khái 3-31'!C20</f>
        <v>172.3</v>
      </c>
      <c r="I58" s="48">
        <f>+'[1]Hoàng Văn Khái 3-31'!C22</f>
        <v>35.6</v>
      </c>
      <c r="J58" s="48">
        <f t="shared" si="0"/>
        <v>136.70000000000002</v>
      </c>
      <c r="K58" s="48">
        <f t="shared" si="1"/>
        <v>35.6</v>
      </c>
      <c r="L58" s="48"/>
      <c r="M58" s="48">
        <f t="shared" si="2"/>
        <v>35.6</v>
      </c>
      <c r="N58" s="46">
        <f>+'[1]Hoàng Văn Khái 3-31'!H26</f>
        <v>1</v>
      </c>
      <c r="O58" s="47">
        <f>+'[1]Hoàng Văn Khái 3-31'!H27</f>
        <v>7</v>
      </c>
      <c r="P58" s="46">
        <f>+'[1]Hoàng Văn Khái 3-31'!H34</f>
        <v>0</v>
      </c>
      <c r="Q58" s="47">
        <f>+'[1]Hoàng Văn Khái 3-31'!H49</f>
        <v>0</v>
      </c>
      <c r="R58" s="47">
        <f>+'[1]Hoàng Văn Khái 3-31'!H55</f>
        <v>0</v>
      </c>
      <c r="S58" s="46">
        <f t="shared" si="3"/>
        <v>0</v>
      </c>
      <c r="T58" s="14"/>
      <c r="U58" s="13"/>
    </row>
    <row r="59" spans="1:21" s="12" customFormat="1" ht="56.25" x14ac:dyDescent="0.25">
      <c r="A59" s="55">
        <v>39</v>
      </c>
      <c r="B59" s="54" t="str">
        <f>#REF!</f>
        <v>Đỗ Quang Bắc</v>
      </c>
      <c r="C59" s="38" t="s">
        <v>4</v>
      </c>
      <c r="D59" s="38" t="str">
        <f>+#REF!</f>
        <v>Thôn Nghĩa Hảo - Xã Phú Nghĩa - Thành phố Hà Nội</v>
      </c>
      <c r="E59" s="54" t="str">
        <f>+#REF!</f>
        <v>Vị trí 1-Quốc Lộ 6 - Thôn Nghĩa Hảo - Phú Nghĩa</v>
      </c>
      <c r="F59" s="52">
        <f>+#REF!</f>
        <v>4</v>
      </c>
      <c r="G59" s="54">
        <f>+#REF!</f>
        <v>47</v>
      </c>
      <c r="H59" s="53">
        <f>+#REF!</f>
        <v>8242.1</v>
      </c>
      <c r="I59" s="53">
        <f>+#REF!</f>
        <v>254.5</v>
      </c>
      <c r="J59" s="53">
        <f t="shared" si="0"/>
        <v>7987.6</v>
      </c>
      <c r="K59" s="53">
        <f t="shared" si="1"/>
        <v>254.5</v>
      </c>
      <c r="L59" s="53"/>
      <c r="M59" s="53">
        <f t="shared" si="2"/>
        <v>254.5</v>
      </c>
      <c r="N59" s="51">
        <f>+#REF!</f>
        <v>1</v>
      </c>
      <c r="O59" s="52">
        <f>+#REF!</f>
        <v>4</v>
      </c>
      <c r="P59" s="51">
        <f>+#REF!</f>
        <v>0</v>
      </c>
      <c r="Q59" s="52">
        <f>+#REF!</f>
        <v>0</v>
      </c>
      <c r="R59" s="52">
        <f>+#REF!</f>
        <v>0</v>
      </c>
      <c r="S59" s="51">
        <f t="shared" si="3"/>
        <v>0</v>
      </c>
      <c r="T59" s="14"/>
      <c r="U59" s="13"/>
    </row>
    <row r="60" spans="1:21" s="12" customFormat="1" ht="56.25" x14ac:dyDescent="0.25">
      <c r="A60" s="50">
        <v>40</v>
      </c>
      <c r="B60" s="49" t="str">
        <f>'[1]Nguyễn Minh Thanh'!F9</f>
        <v>Nguyễn Minh Thanh</v>
      </c>
      <c r="C60" s="38" t="s">
        <v>3</v>
      </c>
      <c r="D60" s="38" t="str">
        <f>+'[1]Nguyễn Minh Thanh'!C10</f>
        <v>Thôn Nghĩa Hảo - Xã Phú Nghĩa - Thành phố Hà Nội</v>
      </c>
      <c r="E60" s="19" t="str">
        <f>+'[1]Nguyễn Minh Thanh'!C24</f>
        <v>Vị trí 1-Quốc Lộ 6 - Thôn Nghĩa Hảo - Phú Nghĩa</v>
      </c>
      <c r="F60" s="47">
        <f>+'[1]Nguyễn Minh Thanh'!F19</f>
        <v>2</v>
      </c>
      <c r="G60" s="49">
        <f>+'[1]Nguyễn Minh Thanh'!C19</f>
        <v>8</v>
      </c>
      <c r="H60" s="48">
        <f>+'[1]Nguyễn Minh Thanh'!C20</f>
        <v>280.89999999999998</v>
      </c>
      <c r="I60" s="48">
        <f>+'[1]Nguyễn Minh Thanh'!C22</f>
        <v>81.8</v>
      </c>
      <c r="J60" s="48">
        <f t="shared" si="0"/>
        <v>199.09999999999997</v>
      </c>
      <c r="K60" s="48">
        <f t="shared" si="1"/>
        <v>81.8</v>
      </c>
      <c r="L60" s="48"/>
      <c r="M60" s="48">
        <f t="shared" si="2"/>
        <v>81.8</v>
      </c>
      <c r="N60" s="17">
        <f>+'[1]Nguyễn Minh Thanh'!H26</f>
        <v>1</v>
      </c>
      <c r="O60" s="47">
        <f>+'[1]Nguyễn Minh Thanh'!H27</f>
        <v>4</v>
      </c>
      <c r="P60" s="46">
        <f>+'[1]Nguyễn Minh Thanh'!H34</f>
        <v>0</v>
      </c>
      <c r="Q60" s="47">
        <f>+'[1]Nguyễn Minh Thanh'!H49</f>
        <v>0</v>
      </c>
      <c r="R60" s="47">
        <f>+'[1]Nguyễn Minh Thanh'!H55</f>
        <v>0</v>
      </c>
      <c r="S60" s="46">
        <f t="shared" si="3"/>
        <v>0</v>
      </c>
      <c r="T60" s="14"/>
      <c r="U60" s="13"/>
    </row>
    <row r="61" spans="1:21" s="12" customFormat="1" ht="75" x14ac:dyDescent="0.25">
      <c r="A61" s="45">
        <v>41</v>
      </c>
      <c r="B61" s="44" t="str">
        <f>+'[1]Nguyễn Hữu Khôi 3-21'!F9</f>
        <v>Nguyễn Hữu Khôi - Nguyễn Thị Thướt</v>
      </c>
      <c r="C61" s="38" t="s">
        <v>2</v>
      </c>
      <c r="D61" s="38" t="str">
        <f>+'[1]Nguyễn Hữu Khôi 3-21'!C10</f>
        <v>Phú Hữu 1 - Xã Phú Nghĩa - TP Hà Nội</v>
      </c>
      <c r="E61" s="19" t="str">
        <f>+'[1]Nguyễn Hữu Khôi 3-21'!C24</f>
        <v>Vị trí 1- Quốc Lộ 6 - Thôn Nghĩa Hảo, xã Phú Nghĩa, TP Hà Nội</v>
      </c>
      <c r="F61" s="43">
        <f>+'[1]Nguyễn Hữu Khôi 3-21'!F19</f>
        <v>3</v>
      </c>
      <c r="G61" s="43">
        <f>+'[1]Nguyễn Hữu Khôi 3-21'!C19</f>
        <v>21</v>
      </c>
      <c r="H61" s="42">
        <f>+'[1]Nguyễn Hữu Khôi 3-21'!C20</f>
        <v>130.9</v>
      </c>
      <c r="I61" s="42">
        <f>+'[1]Nguyễn Hữu Khôi 3-21'!C22</f>
        <v>12.8</v>
      </c>
      <c r="J61" s="36">
        <f t="shared" si="0"/>
        <v>118.10000000000001</v>
      </c>
      <c r="K61" s="36">
        <f t="shared" si="1"/>
        <v>12.8</v>
      </c>
      <c r="L61" s="36"/>
      <c r="M61" s="36">
        <f t="shared" si="2"/>
        <v>12.8</v>
      </c>
      <c r="N61" s="17">
        <v>1</v>
      </c>
      <c r="O61" s="41">
        <v>0</v>
      </c>
      <c r="P61" s="34">
        <f>+'[1]Nguyễn Hữu Khôi 3-21'!H34</f>
        <v>0</v>
      </c>
      <c r="Q61" s="41">
        <f>+'[1]Nguyễn Hữu Khôi 3-21'!H49</f>
        <v>0</v>
      </c>
      <c r="R61" s="41">
        <f>+'[1]Nguyễn Hữu Khôi 3-21'!H51</f>
        <v>0</v>
      </c>
      <c r="S61" s="34">
        <f t="shared" si="3"/>
        <v>0</v>
      </c>
      <c r="T61" s="14"/>
      <c r="U61" s="13"/>
    </row>
    <row r="62" spans="1:21" s="12" customFormat="1" ht="75" x14ac:dyDescent="0.25">
      <c r="A62" s="40">
        <v>42</v>
      </c>
      <c r="B62" s="31" t="str">
        <f>+'[1]Hoàng Đình Tăng 2-36 '!F9</f>
        <v>Hoàng Đình Tăng - Hoàng Thị Phái</v>
      </c>
      <c r="C62" s="39"/>
      <c r="D62" s="38" t="str">
        <f>+'[1]Hoàng Đình Tăng 2-36 '!C10</f>
        <v>Thôn Nghĩa Hảo - Xã Phú Nghĩa - Thành phố Hà Nội</v>
      </c>
      <c r="E62" s="37" t="str">
        <f>+'[1]Hoàng Đình Tăng 2-36 '!C24</f>
        <v>Vị trí 1- Quốc Lộ 6 - Thôn Nghĩa Hảo, xã Phú Nghĩa, TP Hà Nội</v>
      </c>
      <c r="F62" s="29">
        <f>+'[1]Hoàng Đình Tăng 2-36 '!F19</f>
        <v>2</v>
      </c>
      <c r="G62" s="31">
        <f>+'[1]Hoàng Đình Tăng 2-36 '!C19</f>
        <v>36</v>
      </c>
      <c r="H62" s="30">
        <f>+'[1]Hoàng Đình Tăng 2-36 '!C20</f>
        <v>319.3</v>
      </c>
      <c r="I62" s="30">
        <f>+'[1]Hoàng Đình Tăng 2-36 '!C22</f>
        <v>37.5</v>
      </c>
      <c r="J62" s="36">
        <f t="shared" si="0"/>
        <v>281.8</v>
      </c>
      <c r="K62" s="36">
        <f t="shared" si="1"/>
        <v>37.5</v>
      </c>
      <c r="L62" s="30"/>
      <c r="M62" s="36">
        <f t="shared" si="2"/>
        <v>37.5</v>
      </c>
      <c r="N62" s="35">
        <f>+'[1]Hoàng Đình Tăng 2-36 '!H26</f>
        <v>1</v>
      </c>
      <c r="O62" s="29">
        <f>+'[1]Hoàng Đình Tăng 2-36 '!H27</f>
        <v>5</v>
      </c>
      <c r="P62" s="28">
        <f>+'[1]Hoàng Đình Tăng 2-36 '!H34</f>
        <v>0</v>
      </c>
      <c r="Q62" s="29">
        <f>+'[1]Hoàng Đình Tăng 2-36 '!H49</f>
        <v>0</v>
      </c>
      <c r="R62" s="29">
        <f>+'[1]Hoàng Đình Tăng 2-36 '!H53</f>
        <v>0</v>
      </c>
      <c r="S62" s="34">
        <f t="shared" si="3"/>
        <v>0</v>
      </c>
      <c r="T62" s="14"/>
      <c r="U62" s="13"/>
    </row>
    <row r="63" spans="1:21" s="12" customFormat="1" ht="75" x14ac:dyDescent="0.25">
      <c r="A63" s="33">
        <v>43</v>
      </c>
      <c r="B63" s="31" t="str">
        <f>+'[1]Nguyễn Đình Thỏa 2-1'!E9</f>
        <v>Nguyễn Đình Thỏa</v>
      </c>
      <c r="C63" s="32" t="s">
        <v>1</v>
      </c>
      <c r="D63" s="32" t="str">
        <f>+'[1]Nguyễn Đình Thỏa 2-1'!C10</f>
        <v>Khê Than - Phú Nghĩa - TP Hà Nội</v>
      </c>
      <c r="E63" s="31" t="str">
        <f>+'[1]Nguyễn Đình Thỏa 2-1'!C24</f>
        <v>Vị trí 1- Quốc Lộ 6 - Thôn Nghĩa Hảo, xã Phú Nghĩa, TP Hà Nội</v>
      </c>
      <c r="F63" s="29">
        <f>+'[1]Nguyễn Đình Thỏa 2-1'!F19</f>
        <v>2</v>
      </c>
      <c r="G63" s="31">
        <f>+'[1]Nguyễn Đình Thỏa 2-1'!C19</f>
        <v>1</v>
      </c>
      <c r="H63" s="30">
        <f>+'[1]Nguyễn Đình Thỏa 2-1'!C20</f>
        <v>82.6</v>
      </c>
      <c r="I63" s="30">
        <f>+'[1]Nguyễn Đình Thỏa 2-1'!C22</f>
        <v>20.3</v>
      </c>
      <c r="J63" s="30">
        <f t="shared" si="0"/>
        <v>62.3</v>
      </c>
      <c r="K63" s="30">
        <f t="shared" si="1"/>
        <v>20.3</v>
      </c>
      <c r="L63" s="30"/>
      <c r="M63" s="30">
        <f t="shared" si="2"/>
        <v>20.3</v>
      </c>
      <c r="N63" s="28">
        <f>+'[1]Nguyễn Đình Thỏa 2-1'!H26</f>
        <v>1</v>
      </c>
      <c r="O63" s="29">
        <f>+'[1]Nguyễn Đình Thỏa 2-1'!H27</f>
        <v>4</v>
      </c>
      <c r="P63" s="28">
        <f>+'[1]Nguyễn Đình Thỏa 2-1'!H34</f>
        <v>0</v>
      </c>
      <c r="Q63" s="29">
        <f>+'[1]Nguyễn Đình Thỏa 2-1'!H49</f>
        <v>0</v>
      </c>
      <c r="R63" s="29">
        <f>+'[1]Nguyễn Đình Thỏa 2-1'!H55</f>
        <v>0</v>
      </c>
      <c r="S63" s="28">
        <f t="shared" si="3"/>
        <v>0</v>
      </c>
      <c r="T63" s="14"/>
      <c r="U63" s="13"/>
    </row>
    <row r="64" spans="1:21" s="12" customFormat="1" ht="18.75" hidden="1" x14ac:dyDescent="0.25">
      <c r="A64" s="20"/>
      <c r="B64" s="26"/>
      <c r="C64" s="27"/>
      <c r="D64" s="26"/>
      <c r="E64" s="26"/>
      <c r="F64" s="23"/>
      <c r="G64" s="26"/>
      <c r="H64" s="25"/>
      <c r="I64" s="25"/>
      <c r="J64" s="25"/>
      <c r="K64" s="25"/>
      <c r="L64" s="25"/>
      <c r="M64" s="25"/>
      <c r="N64" s="25"/>
      <c r="O64" s="23"/>
      <c r="P64" s="24"/>
      <c r="Q64" s="23"/>
      <c r="R64" s="23"/>
      <c r="S64" s="22"/>
      <c r="T64" s="14"/>
      <c r="U64" s="13"/>
    </row>
    <row r="65" spans="1:21" s="12" customFormat="1" ht="18.75" hidden="1" x14ac:dyDescent="0.25">
      <c r="A65" s="20"/>
      <c r="B65" s="19"/>
      <c r="C65" s="21"/>
      <c r="D65" s="19"/>
      <c r="E65" s="19"/>
      <c r="F65" s="16"/>
      <c r="G65" s="19"/>
      <c r="H65" s="18"/>
      <c r="I65" s="18"/>
      <c r="J65" s="18"/>
      <c r="K65" s="18"/>
      <c r="L65" s="18"/>
      <c r="M65" s="18"/>
      <c r="N65" s="18"/>
      <c r="O65" s="16"/>
      <c r="P65" s="17"/>
      <c r="Q65" s="16"/>
      <c r="R65" s="16"/>
      <c r="S65" s="15"/>
      <c r="T65" s="14"/>
      <c r="U65" s="13"/>
    </row>
    <row r="66" spans="1:21" s="12" customFormat="1" ht="18.75" hidden="1" x14ac:dyDescent="0.25">
      <c r="A66" s="20"/>
      <c r="B66" s="19"/>
      <c r="C66" s="21"/>
      <c r="D66" s="19"/>
      <c r="E66" s="19"/>
      <c r="F66" s="16"/>
      <c r="G66" s="19"/>
      <c r="H66" s="18"/>
      <c r="I66" s="18"/>
      <c r="J66" s="18"/>
      <c r="K66" s="18"/>
      <c r="L66" s="18"/>
      <c r="M66" s="18"/>
      <c r="N66" s="18"/>
      <c r="O66" s="16"/>
      <c r="P66" s="17"/>
      <c r="Q66" s="16"/>
      <c r="R66" s="16"/>
      <c r="S66" s="15"/>
      <c r="T66" s="14"/>
      <c r="U66" s="13"/>
    </row>
    <row r="67" spans="1:21" s="12" customFormat="1" ht="18.75" hidden="1" x14ac:dyDescent="0.25">
      <c r="A67" s="20"/>
      <c r="B67" s="19"/>
      <c r="C67" s="21"/>
      <c r="D67" s="19"/>
      <c r="E67" s="19"/>
      <c r="F67" s="16"/>
      <c r="G67" s="19"/>
      <c r="H67" s="18"/>
      <c r="I67" s="18"/>
      <c r="J67" s="18"/>
      <c r="K67" s="18"/>
      <c r="L67" s="18"/>
      <c r="M67" s="18"/>
      <c r="N67" s="18"/>
      <c r="O67" s="16"/>
      <c r="P67" s="17"/>
      <c r="Q67" s="16"/>
      <c r="R67" s="16"/>
      <c r="S67" s="15"/>
      <c r="T67" s="14"/>
      <c r="U67" s="13"/>
    </row>
    <row r="68" spans="1:21" s="12" customFormat="1" ht="18.75" hidden="1" x14ac:dyDescent="0.25">
      <c r="A68" s="20"/>
      <c r="B68" s="19"/>
      <c r="C68" s="21"/>
      <c r="D68" s="19"/>
      <c r="E68" s="19"/>
      <c r="F68" s="16"/>
      <c r="G68" s="19"/>
      <c r="H68" s="18"/>
      <c r="I68" s="18"/>
      <c r="J68" s="18"/>
      <c r="K68" s="18"/>
      <c r="L68" s="18"/>
      <c r="M68" s="18"/>
      <c r="N68" s="18"/>
      <c r="O68" s="16"/>
      <c r="P68" s="17"/>
      <c r="Q68" s="16"/>
      <c r="R68" s="16"/>
      <c r="S68" s="15"/>
      <c r="T68" s="14"/>
      <c r="U68" s="13"/>
    </row>
    <row r="69" spans="1:21" s="12" customFormat="1" ht="18.75" hidden="1" x14ac:dyDescent="0.25">
      <c r="A69" s="20"/>
      <c r="B69" s="19"/>
      <c r="C69" s="21"/>
      <c r="D69" s="19"/>
      <c r="E69" s="19"/>
      <c r="F69" s="16"/>
      <c r="G69" s="19"/>
      <c r="H69" s="18"/>
      <c r="I69" s="18"/>
      <c r="J69" s="18"/>
      <c r="K69" s="18"/>
      <c r="L69" s="18"/>
      <c r="M69" s="18"/>
      <c r="N69" s="18"/>
      <c r="O69" s="16"/>
      <c r="P69" s="17"/>
      <c r="Q69" s="16"/>
      <c r="R69" s="16"/>
      <c r="S69" s="15"/>
      <c r="T69" s="14"/>
      <c r="U69" s="13"/>
    </row>
    <row r="70" spans="1:21" s="12" customFormat="1" ht="18.75" hidden="1" x14ac:dyDescent="0.25">
      <c r="A70" s="20"/>
      <c r="B70" s="19"/>
      <c r="C70" s="21"/>
      <c r="D70" s="19"/>
      <c r="E70" s="19"/>
      <c r="F70" s="16"/>
      <c r="G70" s="19"/>
      <c r="H70" s="18"/>
      <c r="I70" s="18"/>
      <c r="J70" s="18"/>
      <c r="K70" s="18"/>
      <c r="L70" s="18"/>
      <c r="M70" s="18"/>
      <c r="N70" s="18"/>
      <c r="O70" s="16"/>
      <c r="P70" s="17"/>
      <c r="Q70" s="16"/>
      <c r="R70" s="16"/>
      <c r="S70" s="15"/>
      <c r="T70" s="14"/>
      <c r="U70" s="13"/>
    </row>
    <row r="71" spans="1:21" s="12" customFormat="1" ht="57" hidden="1" customHeight="1" x14ac:dyDescent="0.25">
      <c r="A71" s="20"/>
      <c r="B71" s="19"/>
      <c r="C71" s="19"/>
      <c r="D71" s="19"/>
      <c r="E71" s="19"/>
      <c r="F71" s="16"/>
      <c r="G71" s="16"/>
      <c r="H71" s="18"/>
      <c r="I71" s="18"/>
      <c r="J71" s="18"/>
      <c r="K71" s="18"/>
      <c r="L71" s="18"/>
      <c r="M71" s="18"/>
      <c r="N71" s="18"/>
      <c r="O71" s="16"/>
      <c r="P71" s="17"/>
      <c r="Q71" s="16"/>
      <c r="R71" s="16"/>
      <c r="S71" s="15"/>
      <c r="T71" s="14"/>
      <c r="U71" s="13"/>
    </row>
    <row r="72" spans="1:21" s="3" customFormat="1" ht="33.75" customHeight="1" thickBot="1" x14ac:dyDescent="0.35">
      <c r="A72" s="11"/>
      <c r="B72" s="10" t="s">
        <v>0</v>
      </c>
      <c r="C72" s="10"/>
      <c r="D72" s="10"/>
      <c r="E72" s="10"/>
      <c r="F72" s="9"/>
      <c r="G72" s="9"/>
      <c r="H72" s="8">
        <f>SUM(H21:H71)</f>
        <v>21292.699999999997</v>
      </c>
      <c r="I72" s="8">
        <f>SUM(I21:I71)</f>
        <v>2292.6000000000008</v>
      </c>
      <c r="J72" s="8">
        <f>SUM(J21:J71)</f>
        <v>19000.099999999999</v>
      </c>
      <c r="K72" s="8">
        <f>SUM(K21:K71)</f>
        <v>2292.6000000000008</v>
      </c>
      <c r="L72" s="8">
        <f t="shared" ref="L72" si="4">SUM(L29:L71)</f>
        <v>0</v>
      </c>
      <c r="M72" s="8">
        <f>SUM(M21:M71)</f>
        <v>2292.6000000000008</v>
      </c>
      <c r="N72" s="8"/>
      <c r="O72" s="8">
        <f>SUM(O29:O71)</f>
        <v>199</v>
      </c>
      <c r="P72" s="7">
        <f>SUM(P29:P71)</f>
        <v>0</v>
      </c>
      <c r="Q72" s="7">
        <f>SUM(Q29:Q71)</f>
        <v>0</v>
      </c>
      <c r="R72" s="7">
        <f>SUM(R29:R71)</f>
        <v>0</v>
      </c>
      <c r="S72" s="6">
        <f>SUM(S29:S71)</f>
        <v>0</v>
      </c>
      <c r="T72" s="5"/>
      <c r="U72" s="4"/>
    </row>
    <row r="73" spans="1:21" ht="15.75" thickTop="1" x14ac:dyDescent="0.25"/>
    <row r="75" spans="1:21" x14ac:dyDescent="0.25">
      <c r="M75" s="2"/>
      <c r="N75" s="2"/>
      <c r="O75" s="93"/>
      <c r="P75" s="93"/>
      <c r="Q75" s="93"/>
      <c r="R75" s="93"/>
      <c r="S75" s="93"/>
    </row>
    <row r="76" spans="1:21" x14ac:dyDescent="0.25">
      <c r="M76" s="2"/>
      <c r="N76" s="2"/>
      <c r="O76" s="93"/>
      <c r="P76" s="93"/>
      <c r="Q76" s="93"/>
      <c r="R76" s="93"/>
      <c r="S76" s="93"/>
    </row>
    <row r="77" spans="1:21" x14ac:dyDescent="0.25">
      <c r="M77" s="2"/>
      <c r="N77" s="2"/>
      <c r="O77" s="93"/>
      <c r="P77" s="93"/>
      <c r="Q77" s="93"/>
      <c r="R77" s="93"/>
      <c r="S77" s="93"/>
    </row>
    <row r="78" spans="1:21" x14ac:dyDescent="0.25">
      <c r="M78" s="2"/>
      <c r="N78" s="2"/>
      <c r="O78" s="2"/>
      <c r="P78" s="2"/>
      <c r="Q78" s="2"/>
      <c r="R78" s="2"/>
      <c r="S78" s="2"/>
    </row>
    <row r="79" spans="1:21" x14ac:dyDescent="0.25">
      <c r="M79" s="2"/>
      <c r="N79" s="2"/>
      <c r="O79" s="2"/>
      <c r="P79" s="2"/>
      <c r="Q79" s="2"/>
      <c r="R79" s="2"/>
      <c r="S79" s="2"/>
    </row>
    <row r="80" spans="1:21" x14ac:dyDescent="0.25">
      <c r="M80" s="2"/>
      <c r="N80" s="2"/>
      <c r="O80" s="2"/>
      <c r="P80" s="2"/>
      <c r="Q80" s="2"/>
      <c r="R80" s="2"/>
      <c r="S80" s="2"/>
    </row>
    <row r="81" spans="13:19" x14ac:dyDescent="0.25">
      <c r="M81" s="2"/>
      <c r="N81" s="2"/>
      <c r="O81" s="2"/>
      <c r="P81" s="2"/>
      <c r="Q81" s="2"/>
      <c r="R81" s="2"/>
      <c r="S81" s="2"/>
    </row>
    <row r="82" spans="13:19" x14ac:dyDescent="0.25">
      <c r="M82" s="2"/>
      <c r="N82" s="2"/>
      <c r="O82" s="2"/>
      <c r="P82" s="2"/>
      <c r="Q82" s="2"/>
      <c r="R82" s="2"/>
      <c r="S82" s="2"/>
    </row>
    <row r="83" spans="13:19" x14ac:dyDescent="0.25">
      <c r="M83" s="2"/>
      <c r="N83" s="2"/>
      <c r="O83" s="2"/>
      <c r="P83" s="2"/>
      <c r="Q83" s="2"/>
      <c r="R83" s="2"/>
      <c r="S83" s="2"/>
    </row>
    <row r="84" spans="13:19" x14ac:dyDescent="0.25">
      <c r="M84" s="2"/>
      <c r="N84" s="2"/>
      <c r="O84" s="93"/>
      <c r="P84" s="93"/>
      <c r="Q84" s="93"/>
      <c r="R84" s="93"/>
      <c r="S84" s="93"/>
    </row>
  </sheetData>
  <mergeCells count="41">
    <mergeCell ref="V17:V19"/>
    <mergeCell ref="H18:H19"/>
    <mergeCell ref="I18:J18"/>
    <mergeCell ref="K18:K19"/>
    <mergeCell ref="L18:M18"/>
    <mergeCell ref="H17:M17"/>
    <mergeCell ref="O17:O19"/>
    <mergeCell ref="P17:P19"/>
    <mergeCell ref="Q17:Q19"/>
    <mergeCell ref="T17:T19"/>
    <mergeCell ref="U17:U19"/>
    <mergeCell ref="R17:R19"/>
    <mergeCell ref="A5:S5"/>
    <mergeCell ref="A7:S7"/>
    <mergeCell ref="A1:J1"/>
    <mergeCell ref="A2:J2"/>
    <mergeCell ref="L1:S1"/>
    <mergeCell ref="L2:S2"/>
    <mergeCell ref="R4:S4"/>
    <mergeCell ref="S17:S19"/>
    <mergeCell ref="F17:F19"/>
    <mergeCell ref="N17:N19"/>
    <mergeCell ref="C17:C19"/>
    <mergeCell ref="D17:D19"/>
    <mergeCell ref="E17:E19"/>
    <mergeCell ref="O84:S84"/>
    <mergeCell ref="A6:S6"/>
    <mergeCell ref="A9:J9"/>
    <mergeCell ref="L9:S9"/>
    <mergeCell ref="A10:J10"/>
    <mergeCell ref="L10:S10"/>
    <mergeCell ref="A13:S13"/>
    <mergeCell ref="A14:S14"/>
    <mergeCell ref="A15:S15"/>
    <mergeCell ref="P12:S12"/>
    <mergeCell ref="O75:S75"/>
    <mergeCell ref="O76:S76"/>
    <mergeCell ref="O77:S77"/>
    <mergeCell ref="G17:G19"/>
    <mergeCell ref="A17:A19"/>
    <mergeCell ref="B17:B19"/>
  </mergeCells>
  <printOptions horizontalCentered="1" verticalCentered="1"/>
  <pageMargins left="7.874015748031496E-2" right="7.874015748031496E-2" top="0.11811023622047245" bottom="0.11811023622047245" header="0.11811023622047245" footer="0.11811023622047245"/>
  <pageSetup paperSize="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TỔNG HỢP</vt:lpstr>
      <vt:lpstr>'BẢNG TỔNG HỢP'!Print_Titles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2026-01-08T08:46:50Z</cp:lastPrinted>
  <dcterms:created xsi:type="dcterms:W3CDTF">2026-01-08T01:45:24Z</dcterms:created>
  <dcterms:modified xsi:type="dcterms:W3CDTF">2026-01-08T09:20:00Z</dcterms:modified>
</cp:coreProperties>
</file>